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95" tabRatio="945" activeTab="0"/>
  </bookViews>
  <sheets>
    <sheet name="GCR" sheetId="1" r:id="rId1"/>
    <sheet name="Sch1, pg1" sheetId="2" r:id="rId2"/>
    <sheet name="Sch1, pg 3" sheetId="3" r:id="rId3"/>
    <sheet name="Sch1, pg 6" sheetId="4" r:id="rId4"/>
    <sheet name="Sch1, pg 8" sheetId="5" r:id="rId5"/>
    <sheet name="Sch1, pg 9" sheetId="6" r:id="rId6"/>
    <sheet name="DemandCostWorksheet" sheetId="7" state="hidden" r:id="rId7"/>
    <sheet name="Financial Hedges" sheetId="8" state="hidden" r:id="rId8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2">'Sch1, pg 3'!$A$1:$J$57</definedName>
    <definedName name="_xlnm.Print_Area" localSheetId="3">'Sch1, pg 6'!$A$1:$N$72</definedName>
    <definedName name="_xlnm.Print_Area" localSheetId="4">'Sch1, pg 8'!$A$1:$O$27</definedName>
    <definedName name="_xlnm.Print_Area" localSheetId="5">'Sch1, pg 9'!$A$1:$G$32</definedName>
    <definedName name="_xlnm.Print_Area" localSheetId="1">'Sch1, pg1'!$A$1:$K$52</definedName>
    <definedName name="PropanePrint">#REF!</definedName>
    <definedName name="RA">#REF!</definedName>
    <definedName name="SalesPrint">#REF!</definedName>
  </definedNames>
  <calcPr fullCalcOnLoad="1"/>
</workbook>
</file>

<file path=xl/comments3.xml><?xml version="1.0" encoding="utf-8"?>
<comments xmlns="http://schemas.openxmlformats.org/spreadsheetml/2006/main">
  <authors>
    <author>Christin Campbell</author>
  </authors>
  <commentList>
    <comment ref="C23" authorId="0">
      <text>
        <r>
          <rPr>
            <sz val="8"/>
            <rFont val="Tahoma"/>
            <family val="0"/>
          </rPr>
          <t xml:space="preserve">Add Columbia Gulf + Columbia Gas.
</t>
        </r>
      </text>
    </comment>
  </commentList>
</comments>
</file>

<file path=xl/sharedStrings.xml><?xml version="1.0" encoding="utf-8"?>
<sst xmlns="http://schemas.openxmlformats.org/spreadsheetml/2006/main" count="457" uniqueCount="251">
  <si>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</si>
  <si>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</si>
  <si>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</si>
  <si>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</si>
  <si>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</si>
  <si>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</si>
  <si>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</si>
  <si>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</si>
  <si>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</si>
  <si>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</si>
  <si>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</si>
  <si>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</si>
  <si>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</si>
  <si>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</si>
  <si>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</si>
  <si>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</si>
  <si>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</si>
  <si>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</si>
  <si>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</si>
  <si>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</si>
  <si>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</si>
  <si>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</si>
  <si>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</si>
  <si>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</si>
  <si>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</si>
  <si>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</si>
  <si>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</si>
  <si>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</si>
  <si>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</si>
  <si>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</si>
  <si>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</si>
  <si>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</si>
  <si>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</si>
  <si>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</si>
  <si>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</si>
  <si>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</si>
  <si>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</si>
  <si>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</si>
  <si>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</si>
  <si>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</si>
  <si>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</si>
  <si>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</si>
  <si>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</si>
  <si>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</si>
  <si>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</si>
  <si>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</si>
  <si>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</si>
  <si>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</si>
  <si>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</si>
  <si>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</si>
  <si>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</si>
  <si>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</si>
  <si>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</si>
  <si>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</si>
  <si>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</si>
  <si>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</si>
  <si>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</si>
  <si>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</si>
  <si>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</si>
  <si>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</si>
  <si>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</si>
  <si>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</si>
  <si>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</si>
  <si>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</si>
  <si>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</si>
  <si>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</si>
  <si>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</si>
  <si>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</si>
  <si>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</si>
  <si>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</si>
  <si>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</si>
  <si>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</si>
  <si>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</si>
  <si>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</si>
  <si>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</si>
  <si>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</si>
  <si>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</si>
  <si>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TEXAS GAS TRANSMISSION</t>
  </si>
  <si>
    <t>Monthly</t>
  </si>
  <si>
    <t>Demand</t>
  </si>
  <si>
    <t>Rate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</si>
  <si>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</si>
  <si>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</si>
  <si>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</si>
  <si>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</si>
  <si>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</si>
  <si>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</si>
  <si>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</si>
  <si>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</si>
  <si>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</si>
  <si>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</si>
  <si>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</si>
  <si>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</si>
  <si>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</si>
  <si>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</si>
  <si>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</si>
  <si>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</si>
  <si>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</si>
  <si>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</si>
  <si>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</si>
  <si>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</si>
  <si>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PAN ENERGY</t>
  </si>
  <si>
    <t>Trunkline to PEPL to TETCO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</si>
  <si>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</si>
  <si>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</si>
  <si>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</si>
  <si>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</si>
  <si>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</si>
  <si>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</si>
  <si>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</si>
  <si>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</si>
  <si>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</si>
  <si>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</si>
  <si>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</si>
  <si>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</si>
  <si>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</si>
  <si>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</si>
  <si>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</si>
  <si>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</si>
  <si>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</si>
  <si>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</si>
  <si>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</si>
  <si>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</si>
  <si>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</si>
  <si>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</si>
  <si>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</si>
  <si>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</si>
  <si>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</si>
  <si>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</si>
  <si>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</si>
  <si>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</si>
  <si>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</si>
  <si>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</si>
  <si>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</si>
  <si>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</si>
  <si>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</si>
  <si>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</si>
  <si>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</si>
  <si>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</si>
  <si>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</si>
  <si>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</si>
  <si>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</si>
  <si>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</si>
  <si>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</si>
  <si>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</si>
  <si>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</si>
  <si>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</si>
  <si>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</si>
  <si>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</si>
  <si>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</si>
  <si>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</si>
  <si>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</si>
  <si>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</si>
  <si>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</si>
  <si>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</si>
  <si>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</si>
  <si>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</si>
  <si>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</si>
  <si>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</si>
  <si>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</si>
  <si>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</si>
  <si>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</si>
  <si>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</si>
  <si>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</si>
  <si>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</si>
  <si>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</si>
  <si>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</si>
  <si>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</si>
  <si>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</si>
  <si>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</si>
  <si>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</si>
  <si>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</si>
  <si>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</si>
  <si>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</si>
  <si>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</si>
  <si>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</si>
  <si>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</si>
  <si>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</si>
  <si>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NYMEX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</si>
  <si>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</si>
  <si>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</si>
  <si>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</si>
  <si>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</si>
  <si>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</si>
  <si>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</si>
  <si>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</si>
  <si>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</si>
  <si>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</si>
  <si>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</si>
  <si>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</si>
  <si>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</si>
  <si>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</si>
  <si>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</si>
  <si>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</si>
  <si>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</si>
  <si>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</si>
  <si>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</si>
  <si>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</si>
  <si>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</si>
  <si>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</si>
  <si>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</si>
  <si>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</si>
  <si>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ADS 2.1 and ADS 3</t>
  </si>
  <si>
    <t>ADS4</t>
  </si>
  <si>
    <t>Trunkline to TETCO</t>
  </si>
  <si>
    <t>Per Perry 06/23/04</t>
  </si>
  <si>
    <t>Line 24)</t>
  </si>
  <si>
    <t>FTS-1</t>
  </si>
  <si>
    <t>Sch 3, L 24)</t>
  </si>
  <si>
    <t xml:space="preserve">COLUMBIA GAS TRANSMISSION (TCO) </t>
  </si>
  <si>
    <t xml:space="preserve">  Gas Cost Recovery Rate (GCR) = EGC + RA + AA </t>
  </si>
  <si>
    <t>Storage</t>
  </si>
  <si>
    <t xml:space="preserve">Total Storage Commodity Cost  </t>
  </si>
  <si>
    <t xml:space="preserve">Total Storage Transportation Commodity Cost  </t>
  </si>
  <si>
    <t>Transportation</t>
  </si>
  <si>
    <t>IS NOT USED</t>
  </si>
  <si>
    <t>Page 1 of 10</t>
  </si>
  <si>
    <t>Page 3 of 10</t>
  </si>
  <si>
    <t>Page 6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</si>
  <si>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</si>
  <si>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</si>
  <si>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</si>
  <si>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</si>
  <si>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</si>
  <si>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</si>
  <si>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</si>
  <si>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</si>
  <si>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</si>
  <si>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</si>
  <si>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</si>
  <si>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</si>
  <si>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</si>
  <si>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</si>
  <si>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</si>
  <si>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</si>
  <si>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 xml:space="preserve">    (GCR 110,</t>
  </si>
  <si>
    <t>* This item has been added pursuant to the Order issued on April 11, 2007 for Case Nos. 04-220-GA-GCR and 05-220-GA-GCR.</t>
  </si>
  <si>
    <t>Contract Storage Carrying Costs (Sch 1, Page 9)*</t>
  </si>
  <si>
    <t xml:space="preserve">    (GCR 111,</t>
  </si>
  <si>
    <t>Christine Campbell</t>
  </si>
  <si>
    <t>Senior Rate Analyst</t>
  </si>
  <si>
    <t>GCR 113</t>
  </si>
  <si>
    <t>February 2008</t>
  </si>
  <si>
    <t>March 2008</t>
  </si>
  <si>
    <t>April 2008</t>
  </si>
  <si>
    <t>February 1 to April 30, 2008</t>
  </si>
  <si>
    <t xml:space="preserve">    (GCR 112,</t>
  </si>
  <si>
    <r>
      <t>For the Period</t>
    </r>
    <r>
      <rPr>
        <b/>
        <sz val="12"/>
        <color indexed="12"/>
        <rFont val="Arial"/>
        <family val="2"/>
      </rPr>
      <t xml:space="preserve"> February 1, 2008 to April 30, 2008</t>
    </r>
  </si>
  <si>
    <t>Actual</t>
  </si>
  <si>
    <t>February 15, 2008</t>
  </si>
  <si>
    <t>For the Period February 1, 2008 to April 30, 2008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</si>
</sst>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3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6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6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6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7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20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5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3" fontId="21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 applyProtection="1">
      <alignment/>
      <protection/>
    </xf>
    <xf numFmtId="0" fontId="22" fillId="0" borderId="17" xfId="0" applyFont="1" applyFill="1" applyBorder="1" applyAlignment="1" applyProtection="1">
      <alignment horizontal="right"/>
      <protection/>
    </xf>
    <xf numFmtId="0" fontId="22" fillId="0" borderId="18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right"/>
    </xf>
    <xf numFmtId="0" fontId="22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2" fillId="0" borderId="0" xfId="17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178" fontId="22" fillId="0" borderId="0" xfId="17" applyNumberFormat="1" applyFont="1" applyFill="1" applyBorder="1" applyAlignment="1" applyProtection="1">
      <alignment horizontal="right"/>
      <protection/>
    </xf>
    <xf numFmtId="178" fontId="22" fillId="0" borderId="20" xfId="0" applyNumberFormat="1" applyFont="1" applyFill="1" applyBorder="1" applyAlignment="1" applyProtection="1">
      <alignment/>
      <protection/>
    </xf>
    <xf numFmtId="178" fontId="22" fillId="0" borderId="1" xfId="17" applyNumberFormat="1" applyFont="1" applyFill="1" applyBorder="1" applyAlignment="1" applyProtection="1">
      <alignment horizontal="center"/>
      <protection/>
    </xf>
    <xf numFmtId="178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21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/>
      <protection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 applyProtection="1">
      <alignment horizontal="right"/>
      <protection/>
    </xf>
    <xf numFmtId="0" fontId="22" fillId="0" borderId="22" xfId="0" applyFont="1" applyFill="1" applyBorder="1" applyAlignment="1" applyProtection="1">
      <alignment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2" fillId="0" borderId="1" xfId="17" applyNumberFormat="1" applyFont="1" applyFill="1" applyBorder="1" applyAlignment="1" applyProtection="1">
      <alignment horizontal="right"/>
      <protection/>
    </xf>
    <xf numFmtId="0" fontId="22" fillId="0" borderId="23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Continuous"/>
      <protection/>
    </xf>
    <xf numFmtId="0" fontId="22" fillId="0" borderId="24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2" fillId="0" borderId="25" xfId="0" applyFont="1" applyFill="1" applyBorder="1" applyAlignment="1" applyProtection="1">
      <alignment/>
      <protection/>
    </xf>
    <xf numFmtId="0" fontId="22" fillId="0" borderId="25" xfId="0" applyFont="1" applyFill="1" applyBorder="1" applyAlignment="1" applyProtection="1">
      <alignment horizontal="centerContinuous"/>
      <protection/>
    </xf>
    <xf numFmtId="0" fontId="22" fillId="0" borderId="26" xfId="0" applyFont="1" applyFill="1" applyBorder="1" applyAlignment="1" applyProtection="1">
      <alignment horizontal="centerContinuous"/>
      <protection/>
    </xf>
    <xf numFmtId="178" fontId="22" fillId="0" borderId="0" xfId="0" applyNumberFormat="1" applyFont="1" applyFill="1" applyAlignment="1" applyProtection="1">
      <alignment/>
      <protection/>
    </xf>
    <xf numFmtId="0" fontId="25" fillId="0" borderId="20" xfId="0" applyFont="1" applyFill="1" applyBorder="1" applyAlignment="1" applyProtection="1">
      <alignment horizontal="centerContinuous"/>
      <protection/>
    </xf>
    <xf numFmtId="0" fontId="22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28" fillId="0" borderId="0" xfId="0" applyFont="1" applyFill="1" applyAlignment="1">
      <alignment/>
    </xf>
    <xf numFmtId="205" fontId="29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18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19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/>
    </xf>
    <xf numFmtId="17" fontId="23" fillId="0" borderId="17" xfId="0" applyNumberFormat="1" applyFont="1" applyFill="1" applyBorder="1" applyAlignment="1" applyProtection="1">
      <alignment horizontal="center"/>
      <protection/>
    </xf>
    <xf numFmtId="17" fontId="23" fillId="0" borderId="0" xfId="0" applyNumberFormat="1" applyFont="1" applyFill="1" applyBorder="1" applyAlignment="1" applyProtection="1" quotePrefix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1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/>
      <protection/>
    </xf>
    <xf numFmtId="178" fontId="24" fillId="0" borderId="0" xfId="17" applyNumberFormat="1" applyFont="1" applyFill="1" applyBorder="1" applyAlignment="1" applyProtection="1">
      <alignment horizontal="right"/>
      <protection locked="0"/>
    </xf>
    <xf numFmtId="178" fontId="24" fillId="0" borderId="0" xfId="17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3" fillId="0" borderId="0" xfId="0" applyNumberFormat="1" applyFont="1" applyFill="1" applyAlignment="1" quotePrefix="1">
      <alignment horizontal="center"/>
    </xf>
    <xf numFmtId="187" fontId="13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7" fillId="0" borderId="0" xfId="21" applyFont="1" applyFill="1" applyAlignment="1">
      <alignment horizontal="center"/>
      <protection/>
    </xf>
    <xf numFmtId="187" fontId="30" fillId="0" borderId="0" xfId="21" applyNumberFormat="1" applyFont="1" applyFill="1" applyBorder="1" applyAlignment="1">
      <alignment/>
      <protection/>
    </xf>
    <xf numFmtId="0" fontId="14" fillId="0" borderId="0" xfId="0" applyNumberFormat="1" applyFont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tabSelected="1" zoomScale="55" zoomScaleNormal="55" workbookViewId="0" topLeftCell="A1">
      <selection activeCell="P12" sqref="P12:P16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8.10546875" style="3" bestFit="1" customWidth="1"/>
    <col min="8" max="8" width="1.66796875" style="3" customWidth="1"/>
    <col min="9" max="9" width="17.664062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99" customWidth="1"/>
    <col min="14" max="14" width="1.88671875" style="3" customWidth="1"/>
    <col min="15" max="15" width="3.10546875" style="11" customWidth="1"/>
    <col min="16" max="16" width="10.4453125" style="97" bestFit="1" customWidth="1"/>
    <col min="17" max="16384" width="9.77734375" style="3" customWidth="1"/>
  </cols>
  <sheetData>
    <row r="1" spans="2:15" ht="15.75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157"/>
      <c r="N1" s="93"/>
      <c r="O1" s="95"/>
    </row>
    <row r="2" spans="2:15" ht="15.75">
      <c r="B2" s="91" t="s">
        <v>241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158"/>
      <c r="N2" s="93"/>
      <c r="O2" s="95"/>
    </row>
    <row r="3" spans="2:15" ht="15.75">
      <c r="B3" s="92" t="s">
        <v>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157"/>
      <c r="N3" s="93"/>
      <c r="O3" s="95"/>
    </row>
    <row r="4" spans="2:15" ht="15.75">
      <c r="B4" s="92" t="s">
        <v>28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157"/>
      <c r="N4" s="93"/>
      <c r="O4" s="95"/>
    </row>
    <row r="5" spans="2:15" ht="15.75">
      <c r="B5" s="92" t="s">
        <v>30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157"/>
      <c r="N5" s="93"/>
      <c r="O5" s="95"/>
    </row>
    <row r="6" spans="2:15" ht="1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157"/>
      <c r="N6" s="94"/>
      <c r="O6" s="95"/>
    </row>
    <row r="7" spans="1:15" ht="15.75">
      <c r="A7" s="95"/>
      <c r="B7" s="96" t="s">
        <v>34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52"/>
      <c r="N7" s="95"/>
      <c r="O7" s="95"/>
    </row>
    <row r="8" spans="1:16" s="167" customFormat="1" ht="18">
      <c r="A8" s="161"/>
      <c r="B8" s="162"/>
      <c r="C8" s="162"/>
      <c r="D8" s="162"/>
      <c r="E8" s="162"/>
      <c r="F8" s="162"/>
      <c r="G8" s="239" t="s">
        <v>248</v>
      </c>
      <c r="H8" s="162"/>
      <c r="I8" s="239" t="s">
        <v>248</v>
      </c>
      <c r="J8" s="162"/>
      <c r="K8" s="239" t="s">
        <v>76</v>
      </c>
      <c r="L8" s="162"/>
      <c r="M8" s="163"/>
      <c r="N8" s="164"/>
      <c r="O8" s="165"/>
      <c r="P8" s="166"/>
    </row>
    <row r="9" spans="1:16" s="167" customFormat="1" ht="18">
      <c r="A9" s="168"/>
      <c r="B9" s="169"/>
      <c r="C9" s="165"/>
      <c r="D9" s="165"/>
      <c r="E9" s="165"/>
      <c r="F9" s="165"/>
      <c r="G9" s="240" t="s">
        <v>242</v>
      </c>
      <c r="H9" s="241"/>
      <c r="I9" s="240" t="s">
        <v>243</v>
      </c>
      <c r="J9" s="241"/>
      <c r="K9" s="240" t="s">
        <v>244</v>
      </c>
      <c r="L9" s="165"/>
      <c r="M9" s="170"/>
      <c r="N9" s="171"/>
      <c r="O9" s="165"/>
      <c r="P9" s="166"/>
    </row>
    <row r="10" spans="1:16" s="167" customFormat="1" ht="18">
      <c r="A10" s="168"/>
      <c r="B10" s="165"/>
      <c r="C10" s="165"/>
      <c r="D10" s="165"/>
      <c r="E10" s="165"/>
      <c r="F10" s="165"/>
      <c r="G10" s="172" t="s">
        <v>198</v>
      </c>
      <c r="H10" s="165"/>
      <c r="I10" s="172" t="s">
        <v>198</v>
      </c>
      <c r="J10" s="165"/>
      <c r="K10" s="172" t="s">
        <v>198</v>
      </c>
      <c r="L10" s="165"/>
      <c r="M10" s="170"/>
      <c r="N10" s="171"/>
      <c r="O10" s="165"/>
      <c r="P10" s="166"/>
    </row>
    <row r="11" spans="1:16" s="167" customFormat="1" ht="18">
      <c r="A11" s="168">
        <v>1</v>
      </c>
      <c r="B11" s="165" t="s">
        <v>35</v>
      </c>
      <c r="C11" s="165"/>
      <c r="D11" s="165"/>
      <c r="E11" s="165"/>
      <c r="F11" s="165"/>
      <c r="G11" s="173">
        <v>9.3994</v>
      </c>
      <c r="H11" s="174"/>
      <c r="I11" s="173">
        <v>9.6818</v>
      </c>
      <c r="J11" s="174"/>
      <c r="K11" s="173">
        <v>9.0292</v>
      </c>
      <c r="L11" s="165"/>
      <c r="M11" s="175"/>
      <c r="N11" s="176"/>
      <c r="O11" s="165"/>
      <c r="P11" s="166"/>
    </row>
    <row r="12" spans="1:16" s="167" customFormat="1" ht="18">
      <c r="A12" s="168">
        <v>2</v>
      </c>
      <c r="B12" s="165" t="s">
        <v>37</v>
      </c>
      <c r="C12" s="165"/>
      <c r="D12" s="165"/>
      <c r="E12" s="165"/>
      <c r="F12" s="165"/>
      <c r="G12" s="173">
        <v>0</v>
      </c>
      <c r="H12" s="174"/>
      <c r="I12" s="173">
        <v>0</v>
      </c>
      <c r="J12" s="174"/>
      <c r="K12" s="173">
        <v>0</v>
      </c>
      <c r="L12" s="165"/>
      <c r="M12" s="175"/>
      <c r="N12" s="171"/>
      <c r="O12" s="165"/>
      <c r="P12" s="166"/>
    </row>
    <row r="13" spans="1:16" s="167" customFormat="1" ht="18">
      <c r="A13" s="168">
        <v>3</v>
      </c>
      <c r="B13" s="165" t="s">
        <v>38</v>
      </c>
      <c r="C13" s="165"/>
      <c r="D13" s="165"/>
      <c r="E13" s="165"/>
      <c r="F13" s="165"/>
      <c r="G13" s="177">
        <v>-0.0466</v>
      </c>
      <c r="H13" s="174"/>
      <c r="I13" s="177">
        <v>-0.0466</v>
      </c>
      <c r="J13" s="174"/>
      <c r="K13" s="177">
        <v>-0.0466</v>
      </c>
      <c r="L13" s="165"/>
      <c r="M13" s="175"/>
      <c r="N13" s="171"/>
      <c r="O13" s="165"/>
      <c r="P13" s="178"/>
    </row>
    <row r="14" spans="1:16" s="167" customFormat="1" ht="18">
      <c r="A14" s="168">
        <v>4</v>
      </c>
      <c r="B14" s="165" t="s">
        <v>210</v>
      </c>
      <c r="C14" s="165"/>
      <c r="D14" s="165"/>
      <c r="E14" s="165"/>
      <c r="F14" s="165"/>
      <c r="G14" s="173">
        <v>9.3528</v>
      </c>
      <c r="H14" s="174"/>
      <c r="I14" s="173">
        <v>9.6352</v>
      </c>
      <c r="J14" s="174"/>
      <c r="K14" s="173">
        <v>8.9826</v>
      </c>
      <c r="L14" s="165"/>
      <c r="M14" s="175"/>
      <c r="N14" s="171"/>
      <c r="O14" s="165"/>
      <c r="P14" s="166"/>
    </row>
    <row r="15" spans="1:16" s="167" customFormat="1" ht="18">
      <c r="A15" s="168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79"/>
      <c r="N15" s="171"/>
      <c r="O15" s="165"/>
      <c r="P15" s="166"/>
    </row>
    <row r="16" spans="1:16" s="167" customFormat="1" ht="18">
      <c r="A16" s="168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79"/>
      <c r="N16" s="171"/>
      <c r="O16" s="165"/>
      <c r="P16" s="166"/>
    </row>
    <row r="17" spans="1:16" s="167" customFormat="1" ht="18">
      <c r="A17" s="202" t="s">
        <v>39</v>
      </c>
      <c r="B17" s="182"/>
      <c r="C17" s="181"/>
      <c r="D17" s="181"/>
      <c r="E17" s="242" t="s">
        <v>245</v>
      </c>
      <c r="F17" s="181"/>
      <c r="G17" s="182"/>
      <c r="H17" s="181"/>
      <c r="I17" s="182"/>
      <c r="J17" s="181"/>
      <c r="K17" s="181"/>
      <c r="L17" s="181"/>
      <c r="M17" s="183"/>
      <c r="N17" s="184"/>
      <c r="O17" s="165"/>
      <c r="P17" s="166"/>
    </row>
    <row r="18" spans="1:16" s="167" customFormat="1" ht="18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186"/>
      <c r="O18" s="165"/>
      <c r="P18" s="166"/>
    </row>
    <row r="19" spans="1:16" s="167" customFormat="1" ht="18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186"/>
      <c r="O19" s="165"/>
      <c r="P19" s="166"/>
    </row>
    <row r="20" spans="1:16" s="167" customFormat="1" ht="18">
      <c r="A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7"/>
      <c r="N20" s="186"/>
      <c r="O20" s="165"/>
      <c r="P20" s="166"/>
    </row>
    <row r="21" spans="1:16" s="167" customFormat="1" ht="18">
      <c r="A21" s="169"/>
      <c r="B21" s="169" t="s">
        <v>31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79"/>
      <c r="N21" s="165"/>
      <c r="O21" s="165"/>
      <c r="P21" s="166"/>
    </row>
    <row r="22" spans="1:16" s="167" customFormat="1" ht="18">
      <c r="A22" s="161"/>
      <c r="B22" s="162"/>
      <c r="C22" s="162"/>
      <c r="D22" s="162"/>
      <c r="E22" s="162"/>
      <c r="F22" s="162"/>
      <c r="G22" s="188" t="s">
        <v>248</v>
      </c>
      <c r="H22" s="162"/>
      <c r="I22" s="188" t="s">
        <v>248</v>
      </c>
      <c r="J22" s="162"/>
      <c r="K22" s="188" t="s">
        <v>76</v>
      </c>
      <c r="L22" s="162"/>
      <c r="M22" s="163"/>
      <c r="N22" s="164"/>
      <c r="O22" s="165"/>
      <c r="P22" s="166"/>
    </row>
    <row r="23" spans="1:16" s="167" customFormat="1" ht="18">
      <c r="A23" s="168"/>
      <c r="B23" s="169"/>
      <c r="C23" s="165"/>
      <c r="D23" s="165"/>
      <c r="E23" s="165"/>
      <c r="F23" s="165"/>
      <c r="G23" s="189" t="s">
        <v>242</v>
      </c>
      <c r="H23" s="169"/>
      <c r="I23" s="189" t="s">
        <v>243</v>
      </c>
      <c r="J23" s="169"/>
      <c r="K23" s="189" t="s">
        <v>244</v>
      </c>
      <c r="L23" s="165"/>
      <c r="M23" s="179"/>
      <c r="N23" s="171"/>
      <c r="O23" s="165"/>
      <c r="P23" s="166"/>
    </row>
    <row r="24" spans="1:16" s="167" customFormat="1" ht="18">
      <c r="A24" s="168"/>
      <c r="B24" s="190"/>
      <c r="C24" s="190"/>
      <c r="D24" s="190"/>
      <c r="E24" s="165"/>
      <c r="F24" s="165"/>
      <c r="G24" s="191" t="s">
        <v>198</v>
      </c>
      <c r="H24" s="169"/>
      <c r="I24" s="191" t="s">
        <v>198</v>
      </c>
      <c r="J24" s="169"/>
      <c r="K24" s="191" t="s">
        <v>198</v>
      </c>
      <c r="L24" s="165"/>
      <c r="M24" s="170"/>
      <c r="N24" s="171"/>
      <c r="O24" s="165"/>
      <c r="P24" s="166"/>
    </row>
    <row r="25" spans="1:16" s="167" customFormat="1" ht="18">
      <c r="A25" s="180">
        <v>5</v>
      </c>
      <c r="B25" s="181" t="s">
        <v>151</v>
      </c>
      <c r="C25" s="181"/>
      <c r="D25" s="181"/>
      <c r="E25" s="181"/>
      <c r="F25" s="181"/>
      <c r="G25" s="177">
        <v>9.3994</v>
      </c>
      <c r="H25" s="182"/>
      <c r="I25" s="177">
        <v>9.6818</v>
      </c>
      <c r="J25" s="181"/>
      <c r="K25" s="177">
        <v>9.0292</v>
      </c>
      <c r="L25" s="181"/>
      <c r="M25" s="192"/>
      <c r="N25" s="184"/>
      <c r="O25" s="165"/>
      <c r="P25" s="166"/>
    </row>
    <row r="26" spans="1:16" s="167" customFormat="1" ht="18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186"/>
      <c r="O26" s="165"/>
      <c r="P26" s="166"/>
    </row>
    <row r="27" spans="1:16" s="167" customFormat="1" ht="18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 t="s">
        <v>3</v>
      </c>
      <c r="N27" s="186"/>
      <c r="O27" s="165"/>
      <c r="P27" s="166"/>
    </row>
    <row r="28" spans="1:16" s="167" customFormat="1" ht="18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186"/>
      <c r="O28" s="165"/>
      <c r="P28" s="166"/>
    </row>
    <row r="29" spans="1:16" s="167" customFormat="1" ht="18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186"/>
      <c r="O29" s="165"/>
      <c r="P29" s="166"/>
    </row>
    <row r="30" spans="1:16" s="167" customFormat="1" ht="18">
      <c r="A30" s="169"/>
      <c r="B30" s="169" t="s">
        <v>33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79"/>
      <c r="N30" s="165"/>
      <c r="O30" s="165"/>
      <c r="P30" s="166"/>
    </row>
    <row r="31" spans="1:16" s="167" customFormat="1" ht="18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93"/>
      <c r="L31" s="162"/>
      <c r="M31" s="163"/>
      <c r="N31" s="164"/>
      <c r="O31" s="165"/>
      <c r="P31" s="166"/>
    </row>
    <row r="32" spans="1:16" s="167" customFormat="1" ht="18">
      <c r="A32" s="168"/>
      <c r="B32" s="169"/>
      <c r="C32" s="169"/>
      <c r="D32" s="165"/>
      <c r="E32" s="165"/>
      <c r="F32" s="165"/>
      <c r="G32" s="165"/>
      <c r="H32" s="165"/>
      <c r="I32" s="165"/>
      <c r="J32" s="165"/>
      <c r="K32" s="194" t="s">
        <v>0</v>
      </c>
      <c r="L32" s="195"/>
      <c r="M32" s="196" t="s">
        <v>1</v>
      </c>
      <c r="N32" s="171"/>
      <c r="O32" s="165"/>
      <c r="P32" s="166"/>
    </row>
    <row r="33" spans="1:16" s="167" customFormat="1" ht="18">
      <c r="A33" s="168"/>
      <c r="B33" s="165"/>
      <c r="C33" s="165"/>
      <c r="D33" s="165"/>
      <c r="E33" s="165"/>
      <c r="F33" s="165"/>
      <c r="G33" s="165"/>
      <c r="H33" s="165"/>
      <c r="I33" s="165"/>
      <c r="J33" s="165"/>
      <c r="K33" s="197"/>
      <c r="L33" s="165"/>
      <c r="M33" s="179"/>
      <c r="N33" s="171"/>
      <c r="O33" s="165"/>
      <c r="P33" s="166"/>
    </row>
    <row r="34" spans="1:16" s="167" customFormat="1" ht="18">
      <c r="A34" s="168">
        <v>6</v>
      </c>
      <c r="B34" s="165" t="s">
        <v>40</v>
      </c>
      <c r="C34" s="165"/>
      <c r="D34" s="165"/>
      <c r="E34" s="165"/>
      <c r="F34" s="165"/>
      <c r="G34" s="179" t="s">
        <v>199</v>
      </c>
      <c r="H34" s="165"/>
      <c r="I34" s="165" t="s">
        <v>41</v>
      </c>
      <c r="J34" s="165"/>
      <c r="K34" s="198" t="s">
        <v>36</v>
      </c>
      <c r="L34" s="165"/>
      <c r="M34" s="175">
        <v>0</v>
      </c>
      <c r="N34" s="171"/>
      <c r="O34" s="165"/>
      <c r="P34" s="166"/>
    </row>
    <row r="35" spans="1:16" s="167" customFormat="1" ht="18">
      <c r="A35" s="168">
        <v>7</v>
      </c>
      <c r="B35" s="165" t="s">
        <v>42</v>
      </c>
      <c r="C35" s="165"/>
      <c r="D35" s="165"/>
      <c r="E35" s="165"/>
      <c r="F35" s="165"/>
      <c r="G35" s="243" t="s">
        <v>246</v>
      </c>
      <c r="H35" s="244"/>
      <c r="I35" s="165" t="s">
        <v>43</v>
      </c>
      <c r="J35" s="165"/>
      <c r="K35" s="198" t="s">
        <v>36</v>
      </c>
      <c r="L35" s="165"/>
      <c r="M35" s="245">
        <v>0</v>
      </c>
      <c r="N35" s="171"/>
      <c r="O35" s="165"/>
      <c r="P35" s="166"/>
    </row>
    <row r="36" spans="1:16" s="167" customFormat="1" ht="18">
      <c r="A36" s="168">
        <v>8</v>
      </c>
      <c r="B36" s="165" t="s">
        <v>44</v>
      </c>
      <c r="C36" s="165"/>
      <c r="D36" s="165"/>
      <c r="E36" s="165"/>
      <c r="F36" s="165"/>
      <c r="G36" s="243" t="s">
        <v>238</v>
      </c>
      <c r="H36" s="244"/>
      <c r="I36" s="165" t="s">
        <v>43</v>
      </c>
      <c r="J36" s="165"/>
      <c r="K36" s="198" t="s">
        <v>36</v>
      </c>
      <c r="L36" s="165"/>
      <c r="M36" s="245">
        <v>0</v>
      </c>
      <c r="N36" s="171"/>
      <c r="O36" s="165"/>
      <c r="P36" s="166"/>
    </row>
    <row r="37" spans="1:16" s="167" customFormat="1" ht="18">
      <c r="A37" s="168">
        <v>9</v>
      </c>
      <c r="B37" s="165" t="s">
        <v>45</v>
      </c>
      <c r="C37" s="165"/>
      <c r="D37" s="165"/>
      <c r="E37" s="165"/>
      <c r="F37" s="165"/>
      <c r="G37" s="243" t="s">
        <v>235</v>
      </c>
      <c r="H37" s="244"/>
      <c r="I37" s="165" t="s">
        <v>43</v>
      </c>
      <c r="J37" s="165"/>
      <c r="K37" s="198" t="s">
        <v>36</v>
      </c>
      <c r="L37" s="165"/>
      <c r="M37" s="245">
        <v>0</v>
      </c>
      <c r="N37" s="171"/>
      <c r="O37" s="165"/>
      <c r="P37" s="166"/>
    </row>
    <row r="38" spans="1:16" s="167" customFormat="1" ht="18">
      <c r="A38" s="180">
        <v>10</v>
      </c>
      <c r="B38" s="181" t="s">
        <v>46</v>
      </c>
      <c r="C38" s="181"/>
      <c r="D38" s="181"/>
      <c r="E38" s="181"/>
      <c r="F38" s="181"/>
      <c r="G38" s="181"/>
      <c r="H38" s="181"/>
      <c r="I38" s="181"/>
      <c r="J38" s="181"/>
      <c r="K38" s="199" t="s">
        <v>36</v>
      </c>
      <c r="L38" s="181"/>
      <c r="M38" s="192">
        <v>0</v>
      </c>
      <c r="N38" s="184"/>
      <c r="O38" s="165"/>
      <c r="P38" s="166"/>
    </row>
    <row r="39" spans="1:16" s="167" customFormat="1" ht="18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186"/>
      <c r="O39" s="165"/>
      <c r="P39" s="166"/>
    </row>
    <row r="40" spans="1:16" s="167" customFormat="1" ht="18">
      <c r="A40" s="185"/>
      <c r="B40" s="186"/>
      <c r="C40" s="186"/>
      <c r="D40" s="186"/>
      <c r="E40" s="186"/>
      <c r="F40" s="186"/>
      <c r="G40" s="200"/>
      <c r="H40" s="186"/>
      <c r="I40" s="186"/>
      <c r="J40" s="186"/>
      <c r="K40" s="186"/>
      <c r="L40" s="186"/>
      <c r="M40" s="187"/>
      <c r="N40" s="186"/>
      <c r="O40" s="165"/>
      <c r="P40" s="166"/>
    </row>
    <row r="41" spans="1:16" s="167" customFormat="1" ht="18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6"/>
      <c r="O41" s="165"/>
      <c r="P41" s="166"/>
    </row>
    <row r="42" spans="1:16" s="167" customFormat="1" ht="18">
      <c r="A42" s="169"/>
      <c r="B42" s="169" t="s">
        <v>32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79"/>
      <c r="N42" s="165"/>
      <c r="O42" s="165"/>
      <c r="P42" s="166"/>
    </row>
    <row r="43" spans="1:16" s="167" customFormat="1" ht="18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93"/>
      <c r="L43" s="162"/>
      <c r="M43" s="163"/>
      <c r="N43" s="164"/>
      <c r="O43" s="165"/>
      <c r="P43" s="166"/>
    </row>
    <row r="44" spans="1:16" s="167" customFormat="1" ht="18">
      <c r="A44" s="168"/>
      <c r="B44" s="169"/>
      <c r="C44" s="165"/>
      <c r="D44" s="165"/>
      <c r="E44" s="165"/>
      <c r="F44" s="165"/>
      <c r="G44" s="165"/>
      <c r="H44" s="165"/>
      <c r="I44" s="165"/>
      <c r="J44" s="165"/>
      <c r="K44" s="201" t="s">
        <v>0</v>
      </c>
      <c r="L44" s="165"/>
      <c r="M44" s="196" t="s">
        <v>1</v>
      </c>
      <c r="N44" s="171"/>
      <c r="O44" s="165"/>
      <c r="P44" s="166"/>
    </row>
    <row r="45" spans="1:16" s="167" customFormat="1" ht="18">
      <c r="A45" s="168"/>
      <c r="B45" s="165"/>
      <c r="C45" s="165"/>
      <c r="D45" s="165"/>
      <c r="E45" s="165"/>
      <c r="F45" s="165"/>
      <c r="G45" s="165"/>
      <c r="H45" s="165"/>
      <c r="I45" s="165"/>
      <c r="J45" s="165"/>
      <c r="K45" s="197"/>
      <c r="L45" s="165"/>
      <c r="M45" s="179"/>
      <c r="N45" s="171"/>
      <c r="O45" s="165"/>
      <c r="P45" s="166"/>
    </row>
    <row r="46" spans="1:16" s="167" customFormat="1" ht="18">
      <c r="A46" s="168">
        <v>11</v>
      </c>
      <c r="B46" s="165" t="s">
        <v>47</v>
      </c>
      <c r="C46" s="165"/>
      <c r="D46" s="165"/>
      <c r="E46" s="165"/>
      <c r="F46" s="165"/>
      <c r="G46" s="179" t="s">
        <v>200</v>
      </c>
      <c r="H46" s="165"/>
      <c r="I46" s="165" t="s">
        <v>206</v>
      </c>
      <c r="J46" s="165"/>
      <c r="K46" s="198" t="s">
        <v>36</v>
      </c>
      <c r="L46" s="165"/>
      <c r="M46" s="175">
        <v>0.0151</v>
      </c>
      <c r="N46" s="171"/>
      <c r="O46" s="165"/>
      <c r="P46" s="166"/>
    </row>
    <row r="47" spans="1:16" s="167" customFormat="1" ht="18">
      <c r="A47" s="168">
        <v>12</v>
      </c>
      <c r="B47" s="165" t="s">
        <v>48</v>
      </c>
      <c r="C47" s="165"/>
      <c r="D47" s="165"/>
      <c r="E47" s="165"/>
      <c r="F47" s="165"/>
      <c r="G47" s="243" t="s">
        <v>246</v>
      </c>
      <c r="H47" s="165"/>
      <c r="I47" s="165" t="s">
        <v>208</v>
      </c>
      <c r="J47" s="165"/>
      <c r="K47" s="198" t="s">
        <v>36</v>
      </c>
      <c r="L47" s="165"/>
      <c r="M47" s="246">
        <v>0.0202</v>
      </c>
      <c r="N47" s="171"/>
      <c r="O47" s="165"/>
      <c r="P47" s="166"/>
    </row>
    <row r="48" spans="1:16" s="167" customFormat="1" ht="18">
      <c r="A48" s="168">
        <v>13</v>
      </c>
      <c r="B48" s="165" t="s">
        <v>49</v>
      </c>
      <c r="C48" s="165"/>
      <c r="D48" s="165"/>
      <c r="E48" s="165"/>
      <c r="F48" s="165"/>
      <c r="G48" s="243" t="s">
        <v>238</v>
      </c>
      <c r="H48" s="165"/>
      <c r="I48" s="165" t="s">
        <v>208</v>
      </c>
      <c r="J48" s="165"/>
      <c r="K48" s="198" t="s">
        <v>36</v>
      </c>
      <c r="L48" s="165"/>
      <c r="M48" s="246">
        <v>0.0432</v>
      </c>
      <c r="N48" s="171"/>
      <c r="O48" s="165"/>
      <c r="P48" s="166"/>
    </row>
    <row r="49" spans="1:16" s="167" customFormat="1" ht="18">
      <c r="A49" s="168">
        <v>14</v>
      </c>
      <c r="B49" s="165" t="s">
        <v>50</v>
      </c>
      <c r="C49" s="165"/>
      <c r="D49" s="165"/>
      <c r="E49" s="165"/>
      <c r="F49" s="165"/>
      <c r="G49" s="243" t="s">
        <v>235</v>
      </c>
      <c r="H49" s="165"/>
      <c r="I49" s="165" t="s">
        <v>208</v>
      </c>
      <c r="J49" s="165"/>
      <c r="K49" s="198" t="s">
        <v>36</v>
      </c>
      <c r="L49" s="165"/>
      <c r="M49" s="245">
        <v>-0.1251</v>
      </c>
      <c r="N49" s="171"/>
      <c r="O49" s="165"/>
      <c r="P49" s="166"/>
    </row>
    <row r="50" spans="1:16" s="167" customFormat="1" ht="18">
      <c r="A50" s="180">
        <v>15</v>
      </c>
      <c r="B50" s="181" t="s">
        <v>51</v>
      </c>
      <c r="C50" s="181"/>
      <c r="D50" s="181"/>
      <c r="E50" s="181"/>
      <c r="F50" s="181"/>
      <c r="G50" s="181"/>
      <c r="H50" s="181"/>
      <c r="I50" s="181"/>
      <c r="J50" s="181"/>
      <c r="K50" s="199" t="s">
        <v>36</v>
      </c>
      <c r="L50" s="181"/>
      <c r="M50" s="192">
        <v>-0.04659999999999999</v>
      </c>
      <c r="N50" s="184"/>
      <c r="O50" s="165"/>
      <c r="P50" s="166"/>
    </row>
    <row r="53" ht="15" hidden="1"/>
    <row r="54" spans="1:14" ht="15.75" hidden="1">
      <c r="A54" s="96"/>
      <c r="B54" s="96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152"/>
      <c r="N54" s="95"/>
    </row>
    <row r="55" spans="1:14" ht="15" hidden="1">
      <c r="A55" s="97"/>
      <c r="B55" s="95"/>
      <c r="C55" s="95"/>
      <c r="D55" s="95"/>
      <c r="E55" s="95"/>
      <c r="F55" s="95"/>
      <c r="G55" s="95"/>
      <c r="H55" s="95"/>
      <c r="I55" s="95"/>
      <c r="J55" s="95"/>
      <c r="K55" s="98"/>
      <c r="L55" s="95"/>
      <c r="M55" s="87"/>
      <c r="N55" s="95"/>
    </row>
    <row r="56" spans="1:14" ht="15" hidden="1">
      <c r="A56" s="97"/>
      <c r="B56" s="95"/>
      <c r="C56" s="95"/>
      <c r="D56" s="95"/>
      <c r="E56" s="95"/>
      <c r="F56" s="95"/>
      <c r="G56" s="95"/>
      <c r="H56" s="95"/>
      <c r="I56" s="95"/>
      <c r="J56" s="95"/>
      <c r="K56" s="98"/>
      <c r="L56" s="95"/>
      <c r="M56" s="160"/>
      <c r="N56" s="95"/>
    </row>
    <row r="57" spans="1:14" ht="15" hidden="1">
      <c r="A57" s="9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9"/>
      <c r="N57" s="11"/>
    </row>
    <row r="59" ht="18">
      <c r="B59" s="167" t="s">
        <v>52</v>
      </c>
    </row>
    <row r="60" ht="18">
      <c r="B60" s="167" t="s">
        <v>53</v>
      </c>
    </row>
    <row r="61" ht="18">
      <c r="B61" s="167"/>
    </row>
    <row r="62" spans="2:4" ht="18">
      <c r="B62" s="167" t="s">
        <v>152</v>
      </c>
      <c r="C62" s="248" t="s">
        <v>249</v>
      </c>
      <c r="D62" s="249"/>
    </row>
    <row r="63" ht="18">
      <c r="B63" s="167"/>
    </row>
    <row r="64" spans="2:7" ht="18">
      <c r="B64" s="186" t="s">
        <v>153</v>
      </c>
      <c r="C64" s="94" t="s">
        <v>239</v>
      </c>
      <c r="D64" s="6"/>
      <c r="F64" s="99"/>
      <c r="G64" s="99"/>
    </row>
    <row r="65" spans="2:7" ht="18">
      <c r="B65" s="167"/>
      <c r="F65" s="99"/>
      <c r="G65" s="99"/>
    </row>
    <row r="66" spans="2:3" ht="18">
      <c r="B66" s="167" t="s">
        <v>154</v>
      </c>
      <c r="C66" s="3" t="s">
        <v>240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zoomScale="70" zoomScaleNormal="70" zoomScaleSheetLayoutView="85" workbookViewId="0" topLeftCell="A1">
      <selection activeCell="A1" sqref="A1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241</v>
      </c>
      <c r="K1" s="3" t="s">
        <v>126</v>
      </c>
    </row>
    <row r="2" ht="15">
      <c r="K2" s="3" t="s">
        <v>216</v>
      </c>
    </row>
    <row r="4" spans="1:11" s="26" customFormat="1" ht="15.75">
      <c r="A4" s="255" t="s">
        <v>28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s="26" customFormat="1" ht="15.75">
      <c r="A5" s="255" t="s">
        <v>115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s="26" customFormat="1" ht="15.75">
      <c r="A6" s="255" t="s">
        <v>247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="26" customFormat="1" ht="15"/>
    <row r="8" spans="3:18" s="26" customFormat="1" ht="15.75">
      <c r="C8" s="257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="26" customFormat="1" ht="15"/>
    <row r="10" spans="5:10" s="26" customFormat="1" ht="15">
      <c r="E10" s="256"/>
      <c r="F10" s="256"/>
      <c r="G10" s="256"/>
      <c r="H10" s="256"/>
      <c r="I10" s="256"/>
      <c r="J10" s="102"/>
    </row>
    <row r="11" spans="1:9" s="26" customFormat="1" ht="15.75">
      <c r="A11" s="102" t="s">
        <v>112</v>
      </c>
      <c r="B11" s="102"/>
      <c r="E11" s="224" t="s">
        <v>248</v>
      </c>
      <c r="G11" s="224" t="s">
        <v>248</v>
      </c>
      <c r="I11" s="224" t="s">
        <v>76</v>
      </c>
    </row>
    <row r="12" spans="1:11" s="26" customFormat="1" ht="15.75">
      <c r="A12" s="225" t="s">
        <v>114</v>
      </c>
      <c r="B12" s="226"/>
      <c r="C12" s="225" t="s">
        <v>118</v>
      </c>
      <c r="E12" s="227" t="s">
        <v>242</v>
      </c>
      <c r="F12" s="102"/>
      <c r="G12" s="227" t="s">
        <v>243</v>
      </c>
      <c r="H12" s="102"/>
      <c r="I12" s="227" t="s">
        <v>244</v>
      </c>
      <c r="J12" s="102"/>
      <c r="K12" s="225" t="s">
        <v>113</v>
      </c>
    </row>
    <row r="13" spans="1:11" s="26" customFormat="1" ht="15">
      <c r="A13" s="226"/>
      <c r="B13" s="226"/>
      <c r="C13" s="226"/>
      <c r="E13" s="102" t="s">
        <v>55</v>
      </c>
      <c r="F13" s="102"/>
      <c r="G13" s="102" t="s">
        <v>56</v>
      </c>
      <c r="H13" s="102"/>
      <c r="I13" s="102" t="s">
        <v>57</v>
      </c>
      <c r="J13" s="102"/>
      <c r="K13" s="102" t="s">
        <v>58</v>
      </c>
    </row>
    <row r="14" s="26" customFormat="1" ht="15">
      <c r="K14" s="102"/>
    </row>
    <row r="15" spans="3:11" s="26" customFormat="1" ht="15.75">
      <c r="C15" s="8" t="s">
        <v>128</v>
      </c>
      <c r="K15" s="102"/>
    </row>
    <row r="16" spans="1:11" s="26" customFormat="1" ht="15">
      <c r="A16" s="102">
        <v>1</v>
      </c>
      <c r="C16" s="26" t="s">
        <v>130</v>
      </c>
      <c r="E16" s="90">
        <v>22194932</v>
      </c>
      <c r="F16" s="90"/>
      <c r="G16" s="90">
        <v>19044508</v>
      </c>
      <c r="H16" s="90"/>
      <c r="I16" s="90">
        <v>26146692</v>
      </c>
      <c r="J16" s="90"/>
      <c r="K16" s="90">
        <v>67386132</v>
      </c>
    </row>
    <row r="17" s="26" customFormat="1" ht="15">
      <c r="A17" s="102"/>
    </row>
    <row r="18" spans="1:11" s="26" customFormat="1" ht="15">
      <c r="A18" s="102">
        <v>2</v>
      </c>
      <c r="C18" s="26" t="s">
        <v>231</v>
      </c>
      <c r="E18" s="145">
        <v>0</v>
      </c>
      <c r="F18" s="90"/>
      <c r="G18" s="145">
        <v>0</v>
      </c>
      <c r="H18" s="90"/>
      <c r="I18" s="145">
        <v>0</v>
      </c>
      <c r="J18" s="90"/>
      <c r="K18" s="90">
        <v>0</v>
      </c>
    </row>
    <row r="19" s="26" customFormat="1" ht="15">
      <c r="A19" s="102"/>
    </row>
    <row r="20" spans="1:11" s="26" customFormat="1" ht="15">
      <c r="A20" s="102">
        <v>3</v>
      </c>
      <c r="C20" s="26" t="s">
        <v>131</v>
      </c>
      <c r="E20" s="90">
        <v>78180</v>
      </c>
      <c r="F20" s="90"/>
      <c r="G20" s="90">
        <v>48659</v>
      </c>
      <c r="H20" s="90"/>
      <c r="I20" s="90">
        <v>47190</v>
      </c>
      <c r="J20" s="90"/>
      <c r="K20" s="90">
        <v>174029</v>
      </c>
    </row>
    <row r="21" spans="1:11" s="26" customFormat="1" ht="15">
      <c r="A21" s="102"/>
      <c r="E21" s="90"/>
      <c r="F21" s="90"/>
      <c r="G21" s="90"/>
      <c r="H21" s="90"/>
      <c r="I21" s="90"/>
      <c r="J21" s="90"/>
      <c r="K21" s="90"/>
    </row>
    <row r="22" spans="1:11" s="26" customFormat="1" ht="15">
      <c r="A22" s="102">
        <v>4</v>
      </c>
      <c r="C22" s="26" t="s">
        <v>237</v>
      </c>
      <c r="E22" s="90">
        <v>284270.26303795853</v>
      </c>
      <c r="F22" s="90"/>
      <c r="G22" s="90">
        <v>177337.49351073164</v>
      </c>
      <c r="H22" s="90"/>
      <c r="I22" s="90">
        <v>178700.38020935317</v>
      </c>
      <c r="J22" s="90"/>
      <c r="K22" s="90">
        <v>640308.1367580433</v>
      </c>
    </row>
    <row r="23" s="26" customFormat="1" ht="15">
      <c r="A23" s="102"/>
    </row>
    <row r="24" spans="1:11" s="26" customFormat="1" ht="15">
      <c r="A24" s="102">
        <v>5</v>
      </c>
      <c r="C24" s="26" t="s">
        <v>132</v>
      </c>
      <c r="E24" s="103">
        <v>15918764.923600001</v>
      </c>
      <c r="F24" s="104"/>
      <c r="G24" s="103">
        <v>9745099.7732</v>
      </c>
      <c r="H24" s="104"/>
      <c r="I24" s="103">
        <v>-10072192.581</v>
      </c>
      <c r="J24" s="104"/>
      <c r="K24" s="103">
        <v>15591672.1158</v>
      </c>
    </row>
    <row r="25" s="26" customFormat="1" ht="15.75" thickBot="1">
      <c r="A25" s="102"/>
    </row>
    <row r="26" spans="1:11" s="26" customFormat="1" ht="15.75" thickBot="1">
      <c r="A26" s="102">
        <v>6</v>
      </c>
      <c r="C26" s="26" t="s">
        <v>116</v>
      </c>
      <c r="E26" s="228">
        <v>38476147.18663796</v>
      </c>
      <c r="F26" s="229"/>
      <c r="G26" s="230">
        <v>29015604.26671073</v>
      </c>
      <c r="H26" s="229"/>
      <c r="I26" s="230">
        <v>16300389.799209353</v>
      </c>
      <c r="J26" s="229"/>
      <c r="K26" s="231">
        <v>83792141.25255805</v>
      </c>
    </row>
    <row r="27" s="26" customFormat="1" ht="15.75" thickTop="1">
      <c r="A27" s="102"/>
    </row>
    <row r="28" spans="1:11" s="26" customFormat="1" ht="15">
      <c r="A28" s="102">
        <v>7</v>
      </c>
      <c r="C28" s="26" t="s">
        <v>137</v>
      </c>
      <c r="E28" s="4">
        <v>4739806</v>
      </c>
      <c r="G28" s="4">
        <v>3456487</v>
      </c>
      <c r="I28" s="4">
        <v>2101991</v>
      </c>
      <c r="K28" s="10">
        <v>10298284</v>
      </c>
    </row>
    <row r="29" s="26" customFormat="1" ht="15">
      <c r="A29" s="102"/>
    </row>
    <row r="30" spans="1:13" s="26" customFormat="1" ht="15">
      <c r="A30" s="102">
        <v>8</v>
      </c>
      <c r="C30" s="26" t="s">
        <v>117</v>
      </c>
      <c r="E30" s="25">
        <v>8.117662871990532</v>
      </c>
      <c r="G30" s="25">
        <v>8.394535916585461</v>
      </c>
      <c r="I30" s="25">
        <v>7.754738150262942</v>
      </c>
      <c r="K30" s="25"/>
      <c r="M30" s="25"/>
    </row>
    <row r="31" s="26" customFormat="1" ht="15">
      <c r="A31" s="102"/>
    </row>
    <row r="32" spans="1:9" s="26" customFormat="1" ht="15.75">
      <c r="A32" s="102"/>
      <c r="C32" s="8" t="s">
        <v>129</v>
      </c>
      <c r="E32" s="247"/>
      <c r="G32" s="247"/>
      <c r="I32" s="247"/>
    </row>
    <row r="33" spans="1:11" s="26" customFormat="1" ht="15">
      <c r="A33" s="102">
        <v>9</v>
      </c>
      <c r="C33" s="26" t="s">
        <v>133</v>
      </c>
      <c r="K33" s="90">
        <v>10148991</v>
      </c>
    </row>
    <row r="34" s="26" customFormat="1" ht="15">
      <c r="A34" s="102"/>
    </row>
    <row r="35" spans="1:11" s="26" customFormat="1" ht="15">
      <c r="A35" s="102">
        <v>10</v>
      </c>
      <c r="C35" s="26" t="s">
        <v>134</v>
      </c>
      <c r="K35" s="232">
        <v>21148420</v>
      </c>
    </row>
    <row r="36" s="26" customFormat="1" ht="15.75" thickBot="1">
      <c r="A36" s="102"/>
    </row>
    <row r="37" spans="1:11" s="26" customFormat="1" ht="15.75" thickBot="1">
      <c r="A37" s="102">
        <v>11</v>
      </c>
      <c r="C37" s="26" t="s">
        <v>119</v>
      </c>
      <c r="K37" s="233">
        <v>31297411</v>
      </c>
    </row>
    <row r="38" s="26" customFormat="1" ht="15.75" thickTop="1">
      <c r="A38" s="102"/>
    </row>
    <row r="39" spans="1:11" s="26" customFormat="1" ht="15">
      <c r="A39" s="102">
        <v>12</v>
      </c>
      <c r="C39" s="26" t="s">
        <v>135</v>
      </c>
      <c r="K39" s="4">
        <v>28519744</v>
      </c>
    </row>
    <row r="40" s="26" customFormat="1" ht="15">
      <c r="A40" s="102"/>
    </row>
    <row r="41" spans="1:11" s="26" customFormat="1" ht="15">
      <c r="A41" s="102">
        <v>13</v>
      </c>
      <c r="C41" s="26" t="s">
        <v>136</v>
      </c>
      <c r="E41" s="25">
        <v>1.0973945278050181</v>
      </c>
      <c r="G41" s="25">
        <v>1.0973945278050181</v>
      </c>
      <c r="I41" s="25">
        <v>1.0973945278050181</v>
      </c>
      <c r="K41" s="25"/>
    </row>
    <row r="42" spans="1:11" s="26" customFormat="1" ht="15">
      <c r="A42" s="102"/>
      <c r="G42" s="234"/>
      <c r="K42" s="25"/>
    </row>
    <row r="43" spans="1:11" s="26" customFormat="1" ht="15.75">
      <c r="A43" s="102"/>
      <c r="C43" s="8" t="s">
        <v>138</v>
      </c>
      <c r="K43" s="25"/>
    </row>
    <row r="44" spans="1:11" s="26" customFormat="1" ht="15">
      <c r="A44" s="102">
        <v>14</v>
      </c>
      <c r="C44" s="26" t="s">
        <v>176</v>
      </c>
      <c r="E44" s="25">
        <v>9.215057399795551</v>
      </c>
      <c r="G44" s="25">
        <v>9.49193044439048</v>
      </c>
      <c r="I44" s="25">
        <v>8.85213267806796</v>
      </c>
      <c r="K44" s="25"/>
    </row>
    <row r="45" spans="1:11" s="26" customFormat="1" ht="15">
      <c r="A45" s="102"/>
      <c r="D45" s="235"/>
      <c r="K45" s="25"/>
    </row>
    <row r="46" spans="1:14" s="26" customFormat="1" ht="15.75">
      <c r="A46" s="102">
        <v>15</v>
      </c>
      <c r="C46" s="26" t="s">
        <v>173</v>
      </c>
      <c r="D46" s="235"/>
      <c r="E46" s="25">
        <v>9.3994</v>
      </c>
      <c r="G46" s="25">
        <v>9.6818</v>
      </c>
      <c r="I46" s="25">
        <v>9.0292</v>
      </c>
      <c r="K46" s="25"/>
      <c r="M46" s="236"/>
      <c r="N46" s="8"/>
    </row>
    <row r="47" spans="1:11" s="26" customFormat="1" ht="15">
      <c r="A47" s="102"/>
      <c r="D47" s="235"/>
      <c r="K47" s="25"/>
    </row>
    <row r="48" s="26" customFormat="1" ht="15">
      <c r="A48" s="102"/>
    </row>
    <row r="49" spans="1:14" s="26" customFormat="1" ht="15.75">
      <c r="A49" s="102"/>
      <c r="C49" s="218" t="s">
        <v>236</v>
      </c>
      <c r="D49" s="218"/>
      <c r="E49" s="218"/>
      <c r="F49" s="218"/>
      <c r="G49" s="218"/>
      <c r="H49" s="218"/>
      <c r="I49" s="218"/>
      <c r="N49" s="8"/>
    </row>
    <row r="50" s="26" customFormat="1" ht="15">
      <c r="A50" s="102"/>
    </row>
    <row r="51" spans="1:14" s="26" customFormat="1" ht="15.75">
      <c r="A51" s="102"/>
      <c r="M51" s="236"/>
      <c r="N51" s="8"/>
    </row>
    <row r="52" spans="1:4" s="26" customFormat="1" ht="15">
      <c r="A52" s="102"/>
      <c r="D52" s="235"/>
    </row>
    <row r="53" spans="1:4" ht="15">
      <c r="A53" s="24"/>
      <c r="D53" s="111"/>
    </row>
    <row r="54" spans="1:4" ht="15">
      <c r="A54" s="24"/>
      <c r="D54" s="111"/>
    </row>
    <row r="55" ht="15">
      <c r="A55" s="24"/>
    </row>
    <row r="56" ht="15">
      <c r="A56" s="24"/>
    </row>
    <row r="59" ht="15">
      <c r="D59" s="111"/>
    </row>
    <row r="60" ht="15">
      <c r="D60" s="111"/>
    </row>
    <row r="61" ht="15">
      <c r="D61" s="111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S266"/>
  <sheetViews>
    <sheetView zoomScale="70" zoomScaleNormal="70" workbookViewId="0" topLeftCell="A1">
      <selection activeCell="A58" sqref="A58:J171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29" bestFit="1" customWidth="1"/>
    <col min="13" max="13" width="21.10546875" style="129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241</v>
      </c>
      <c r="J1" s="3" t="s">
        <v>126</v>
      </c>
    </row>
    <row r="2" ht="15">
      <c r="J2" s="3" t="s">
        <v>217</v>
      </c>
    </row>
    <row r="3" spans="1:10" ht="15.75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15.75">
      <c r="A4" s="255" t="s">
        <v>54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0" ht="20.25">
      <c r="A5" s="258" t="s">
        <v>243</v>
      </c>
      <c r="B5" s="259"/>
      <c r="C5" s="259"/>
      <c r="D5" s="259"/>
      <c r="E5" s="259"/>
      <c r="F5" s="259"/>
      <c r="G5" s="259"/>
      <c r="H5" s="259"/>
      <c r="I5" s="259"/>
      <c r="J5" s="259"/>
    </row>
    <row r="6" ht="15.75">
      <c r="A6" s="112"/>
    </row>
    <row r="7" ht="15"/>
    <row r="8" spans="1:10" ht="15">
      <c r="A8" s="24"/>
      <c r="J8" s="24" t="s">
        <v>92</v>
      </c>
    </row>
    <row r="9" spans="1:10" ht="15">
      <c r="A9" s="24"/>
      <c r="B9" s="24" t="s">
        <v>82</v>
      </c>
      <c r="C9" s="24" t="s">
        <v>86</v>
      </c>
      <c r="D9" s="24" t="s">
        <v>85</v>
      </c>
      <c r="E9" s="24" t="s">
        <v>88</v>
      </c>
      <c r="F9" s="24" t="s">
        <v>89</v>
      </c>
      <c r="G9" s="24" t="s">
        <v>90</v>
      </c>
      <c r="H9" s="24" t="s">
        <v>89</v>
      </c>
      <c r="I9" s="24" t="s">
        <v>90</v>
      </c>
      <c r="J9" s="24" t="s">
        <v>150</v>
      </c>
    </row>
    <row r="10" spans="1:10" ht="15">
      <c r="A10" s="24"/>
      <c r="B10" s="24" t="s">
        <v>83</v>
      </c>
      <c r="C10" s="24" t="s">
        <v>85</v>
      </c>
      <c r="D10" s="24" t="s">
        <v>86</v>
      </c>
      <c r="E10" s="24" t="s">
        <v>83</v>
      </c>
      <c r="F10" s="24" t="s">
        <v>80</v>
      </c>
      <c r="G10" s="24" t="s">
        <v>174</v>
      </c>
      <c r="H10" s="24" t="s">
        <v>91</v>
      </c>
      <c r="I10" s="24" t="s">
        <v>91</v>
      </c>
      <c r="J10" s="24" t="s">
        <v>91</v>
      </c>
    </row>
    <row r="11" spans="1:10" ht="15">
      <c r="A11" s="24" t="s">
        <v>81</v>
      </c>
      <c r="B11" s="24" t="s">
        <v>84</v>
      </c>
      <c r="C11" s="24" t="s">
        <v>64</v>
      </c>
      <c r="D11" s="24" t="s">
        <v>84</v>
      </c>
      <c r="E11" s="24" t="s">
        <v>84</v>
      </c>
      <c r="F11" s="24" t="s">
        <v>87</v>
      </c>
      <c r="G11" s="24" t="s">
        <v>87</v>
      </c>
      <c r="H11" s="24" t="s">
        <v>16</v>
      </c>
      <c r="I11" s="24" t="s">
        <v>16</v>
      </c>
      <c r="J11" s="24" t="s">
        <v>65</v>
      </c>
    </row>
    <row r="12" spans="1:10" ht="15">
      <c r="A12" s="101"/>
      <c r="B12" s="101"/>
      <c r="C12" s="101"/>
      <c r="D12" s="101"/>
      <c r="E12" s="101" t="s">
        <v>66</v>
      </c>
      <c r="F12" s="101"/>
      <c r="G12" s="101"/>
      <c r="H12" s="101" t="s">
        <v>67</v>
      </c>
      <c r="I12" s="101" t="s">
        <v>68</v>
      </c>
      <c r="J12" s="101" t="s">
        <v>69</v>
      </c>
    </row>
    <row r="13" spans="2:10" ht="15">
      <c r="B13" s="24" t="s">
        <v>55</v>
      </c>
      <c r="C13" s="24" t="s">
        <v>56</v>
      </c>
      <c r="D13" s="24" t="s">
        <v>57</v>
      </c>
      <c r="E13" s="24" t="s">
        <v>58</v>
      </c>
      <c r="F13" s="24" t="s">
        <v>59</v>
      </c>
      <c r="G13" s="24" t="s">
        <v>60</v>
      </c>
      <c r="H13" s="24" t="s">
        <v>61</v>
      </c>
      <c r="I13" s="24" t="s">
        <v>62</v>
      </c>
      <c r="J13" s="24" t="s">
        <v>63</v>
      </c>
    </row>
    <row r="14" ht="15.75">
      <c r="A14" s="8" t="s">
        <v>72</v>
      </c>
    </row>
    <row r="15" spans="1:10" ht="15">
      <c r="A15" s="3" t="s">
        <v>207</v>
      </c>
      <c r="B15" s="2">
        <v>0</v>
      </c>
      <c r="C15" s="142">
        <v>0.0162</v>
      </c>
      <c r="D15" s="113">
        <v>0</v>
      </c>
      <c r="E15" s="85">
        <v>0</v>
      </c>
      <c r="F15" s="9">
        <v>0.0125</v>
      </c>
      <c r="G15" s="25">
        <v>9.772</v>
      </c>
      <c r="H15" s="13">
        <v>0</v>
      </c>
      <c r="I15" s="13">
        <v>0</v>
      </c>
      <c r="J15" s="13">
        <v>0</v>
      </c>
    </row>
    <row r="16" spans="1:10" ht="15">
      <c r="A16" s="3" t="s">
        <v>106</v>
      </c>
      <c r="B16" s="156">
        <v>0</v>
      </c>
      <c r="C16" s="142">
        <v>0.0162</v>
      </c>
      <c r="D16" s="113">
        <v>0</v>
      </c>
      <c r="E16" s="85">
        <v>0</v>
      </c>
      <c r="F16" s="25">
        <v>0.0125</v>
      </c>
      <c r="G16" s="9">
        <v>0</v>
      </c>
      <c r="H16" s="13">
        <v>0</v>
      </c>
      <c r="I16" s="13">
        <v>0</v>
      </c>
      <c r="J16" s="13">
        <v>0</v>
      </c>
    </row>
    <row r="17" spans="3:10" ht="15">
      <c r="C17" s="142"/>
      <c r="D17" s="113"/>
      <c r="F17" s="109"/>
      <c r="G17" s="72"/>
      <c r="H17" s="13"/>
      <c r="I17" s="13"/>
      <c r="J17" s="13"/>
    </row>
    <row r="18" spans="1:12" ht="15.75">
      <c r="A18" s="114" t="s">
        <v>107</v>
      </c>
      <c r="B18" s="115">
        <v>0</v>
      </c>
      <c r="C18" s="116"/>
      <c r="D18" s="115">
        <v>0</v>
      </c>
      <c r="E18" s="115">
        <v>0</v>
      </c>
      <c r="F18" s="116"/>
      <c r="G18" s="117"/>
      <c r="H18" s="118">
        <v>0</v>
      </c>
      <c r="I18" s="118">
        <v>0</v>
      </c>
      <c r="J18" s="119">
        <v>0</v>
      </c>
      <c r="K18" s="72"/>
      <c r="L18" s="153"/>
    </row>
    <row r="19" spans="7:12" ht="15.75">
      <c r="G19" s="72"/>
      <c r="L19" s="153"/>
    </row>
    <row r="20" spans="1:19" ht="15.75">
      <c r="A20" s="8" t="s">
        <v>209</v>
      </c>
      <c r="G20" s="72"/>
      <c r="L20" s="154"/>
      <c r="M20" s="154"/>
      <c r="S20" s="154"/>
    </row>
    <row r="21" spans="1:13" ht="15">
      <c r="A21" s="3" t="s">
        <v>202</v>
      </c>
      <c r="B21" s="2">
        <v>0</v>
      </c>
      <c r="C21" s="142">
        <v>0.01989</v>
      </c>
      <c r="D21" s="113">
        <v>0</v>
      </c>
      <c r="E21" s="85">
        <v>0</v>
      </c>
      <c r="F21" s="9">
        <v>0.0148</v>
      </c>
      <c r="G21" s="25">
        <v>10.152000000000001</v>
      </c>
      <c r="H21" s="13">
        <v>0</v>
      </c>
      <c r="I21" s="13">
        <v>0</v>
      </c>
      <c r="J21" s="13">
        <v>0</v>
      </c>
      <c r="L21" s="155"/>
      <c r="M21" s="155"/>
    </row>
    <row r="22" spans="1:13" ht="15">
      <c r="A22" s="3" t="s">
        <v>155</v>
      </c>
      <c r="B22" s="2">
        <v>0</v>
      </c>
      <c r="C22" s="120">
        <v>0.01989</v>
      </c>
      <c r="D22" s="113">
        <v>0</v>
      </c>
      <c r="E22" s="85">
        <v>0</v>
      </c>
      <c r="F22" s="72">
        <v>0.0148</v>
      </c>
      <c r="G22" s="9">
        <v>0</v>
      </c>
      <c r="H22" s="13">
        <v>0</v>
      </c>
      <c r="I22" s="13">
        <v>0</v>
      </c>
      <c r="J22" s="13">
        <v>0</v>
      </c>
      <c r="L22" s="154"/>
      <c r="M22" s="154"/>
    </row>
    <row r="23" spans="1:10" ht="15">
      <c r="A23" s="3" t="s">
        <v>201</v>
      </c>
      <c r="B23" s="2">
        <v>0</v>
      </c>
      <c r="C23" s="142">
        <v>0.04254</v>
      </c>
      <c r="D23" s="113">
        <v>0</v>
      </c>
      <c r="E23" s="85">
        <v>0</v>
      </c>
      <c r="F23" s="9">
        <v>0.0318</v>
      </c>
      <c r="G23" s="9">
        <v>0</v>
      </c>
      <c r="H23" s="13">
        <v>0</v>
      </c>
      <c r="I23" s="13">
        <v>0</v>
      </c>
      <c r="J23" s="13">
        <v>0</v>
      </c>
    </row>
    <row r="24" spans="3:10" ht="15">
      <c r="C24" s="121"/>
      <c r="F24" s="109"/>
      <c r="G24" s="72"/>
      <c r="H24" s="13"/>
      <c r="I24" s="13"/>
      <c r="J24" s="13"/>
    </row>
    <row r="25" spans="1:11" ht="15">
      <c r="A25" s="114" t="s">
        <v>156</v>
      </c>
      <c r="B25" s="115">
        <v>0</v>
      </c>
      <c r="C25" s="116"/>
      <c r="D25" s="115">
        <v>0</v>
      </c>
      <c r="E25" s="115">
        <v>0</v>
      </c>
      <c r="F25" s="116"/>
      <c r="G25" s="117"/>
      <c r="H25" s="118">
        <v>0</v>
      </c>
      <c r="I25" s="118">
        <v>0</v>
      </c>
      <c r="J25" s="119">
        <v>0</v>
      </c>
      <c r="K25" s="72"/>
    </row>
    <row r="26" spans="2:10" ht="15">
      <c r="B26" s="85"/>
      <c r="C26" s="121"/>
      <c r="D26" s="85"/>
      <c r="E26" s="85"/>
      <c r="F26" s="109"/>
      <c r="G26" s="72"/>
      <c r="H26" s="13"/>
      <c r="I26" s="13"/>
      <c r="J26" s="13"/>
    </row>
    <row r="27" spans="1:7" ht="15.75">
      <c r="A27" s="8" t="s">
        <v>71</v>
      </c>
      <c r="G27" s="72"/>
    </row>
    <row r="28" spans="1:10" ht="15">
      <c r="A28" s="3" t="s">
        <v>125</v>
      </c>
      <c r="B28" s="2">
        <v>642546</v>
      </c>
      <c r="C28" s="142">
        <v>0.0543</v>
      </c>
      <c r="D28" s="113">
        <v>36893.56857354345</v>
      </c>
      <c r="E28" s="85">
        <v>679439.5685735435</v>
      </c>
      <c r="F28" s="9">
        <v>0.0417</v>
      </c>
      <c r="G28" s="25">
        <v>8.922</v>
      </c>
      <c r="H28" s="13">
        <v>26794</v>
      </c>
      <c r="I28" s="13">
        <v>6061960</v>
      </c>
      <c r="J28" s="13">
        <v>6088754</v>
      </c>
    </row>
    <row r="29" spans="1:10" ht="15">
      <c r="A29" s="3" t="s">
        <v>106</v>
      </c>
      <c r="B29" s="113">
        <v>482307</v>
      </c>
      <c r="C29" s="120">
        <v>0.0543</v>
      </c>
      <c r="D29" s="113">
        <v>27693</v>
      </c>
      <c r="E29" s="85">
        <v>510000</v>
      </c>
      <c r="F29" s="25">
        <v>0.0417</v>
      </c>
      <c r="G29" s="9">
        <v>7.1508</v>
      </c>
      <c r="H29" s="13">
        <v>20112</v>
      </c>
      <c r="I29" s="13">
        <v>3646908</v>
      </c>
      <c r="J29" s="13">
        <v>3667020</v>
      </c>
    </row>
    <row r="30" spans="3:10" ht="15">
      <c r="C30" s="121"/>
      <c r="F30" s="109"/>
      <c r="G30" s="72"/>
      <c r="H30" s="13"/>
      <c r="I30" s="13"/>
      <c r="J30" s="13"/>
    </row>
    <row r="31" spans="1:11" ht="15">
      <c r="A31" s="114" t="s">
        <v>108</v>
      </c>
      <c r="B31" s="115">
        <v>1124853</v>
      </c>
      <c r="C31" s="116"/>
      <c r="D31" s="115">
        <v>64586.56857354345</v>
      </c>
      <c r="E31" s="115">
        <v>1189439.5685735433</v>
      </c>
      <c r="F31" s="116"/>
      <c r="G31" s="117"/>
      <c r="H31" s="118">
        <v>46906</v>
      </c>
      <c r="I31" s="118">
        <v>9708868</v>
      </c>
      <c r="J31" s="119">
        <v>9755774</v>
      </c>
      <c r="K31" s="72"/>
    </row>
    <row r="32" spans="3:10" ht="15">
      <c r="C32" s="121"/>
      <c r="F32" s="109"/>
      <c r="G32" s="72"/>
      <c r="H32" s="13"/>
      <c r="I32" s="13"/>
      <c r="J32" s="13"/>
    </row>
    <row r="33" spans="1:7" ht="15.75">
      <c r="A33" s="8" t="s">
        <v>73</v>
      </c>
      <c r="G33" s="72"/>
    </row>
    <row r="34" spans="1:10" ht="15">
      <c r="A34" s="3" t="s">
        <v>204</v>
      </c>
      <c r="B34" s="2">
        <v>0</v>
      </c>
      <c r="C34" s="142">
        <v>0.0625</v>
      </c>
      <c r="D34" s="113">
        <v>0</v>
      </c>
      <c r="E34" s="85">
        <v>0</v>
      </c>
      <c r="F34" s="9">
        <v>0.0576</v>
      </c>
      <c r="G34" s="25">
        <v>9.692</v>
      </c>
      <c r="H34" s="13">
        <v>0</v>
      </c>
      <c r="I34" s="13">
        <v>0</v>
      </c>
      <c r="J34" s="13">
        <v>0</v>
      </c>
    </row>
    <row r="35" spans="1:10" ht="15">
      <c r="A35" s="3" t="s">
        <v>106</v>
      </c>
      <c r="B35" s="156">
        <v>0</v>
      </c>
      <c r="C35" s="120">
        <v>0.0625</v>
      </c>
      <c r="D35" s="113">
        <v>0</v>
      </c>
      <c r="E35" s="85">
        <v>0</v>
      </c>
      <c r="F35" s="25">
        <v>0.0576</v>
      </c>
      <c r="G35" s="9">
        <v>0</v>
      </c>
      <c r="H35" s="13">
        <v>0</v>
      </c>
      <c r="I35" s="13">
        <v>0</v>
      </c>
      <c r="J35" s="13">
        <v>0</v>
      </c>
    </row>
    <row r="36" spans="3:10" ht="15">
      <c r="C36" s="121"/>
      <c r="F36" s="109"/>
      <c r="G36" s="72"/>
      <c r="H36" s="13"/>
      <c r="I36" s="13"/>
      <c r="J36" s="13"/>
    </row>
    <row r="37" spans="1:11" ht="15">
      <c r="A37" s="114" t="s">
        <v>109</v>
      </c>
      <c r="B37" s="115">
        <v>0</v>
      </c>
      <c r="C37" s="116"/>
      <c r="D37" s="115">
        <v>0</v>
      </c>
      <c r="E37" s="115">
        <v>0</v>
      </c>
      <c r="F37" s="116"/>
      <c r="G37" s="117"/>
      <c r="H37" s="118">
        <v>0</v>
      </c>
      <c r="I37" s="118">
        <v>0</v>
      </c>
      <c r="J37" s="119">
        <v>0</v>
      </c>
      <c r="K37" s="72"/>
    </row>
    <row r="38" ht="15">
      <c r="G38" s="72"/>
    </row>
    <row r="39" spans="1:7" ht="15.75">
      <c r="A39" s="8" t="s">
        <v>101</v>
      </c>
      <c r="G39" s="72"/>
    </row>
    <row r="40" spans="1:10" ht="15">
      <c r="A40" s="3" t="s">
        <v>102</v>
      </c>
      <c r="B40" s="2">
        <v>46500</v>
      </c>
      <c r="C40" s="142">
        <v>0.0371</v>
      </c>
      <c r="D40" s="113">
        <v>1791.619067400563</v>
      </c>
      <c r="E40" s="85">
        <v>48291.61906740056</v>
      </c>
      <c r="F40" s="9">
        <v>0.024399999999999998</v>
      </c>
      <c r="G40" s="25">
        <v>9.692</v>
      </c>
      <c r="H40" s="13">
        <v>1135</v>
      </c>
      <c r="I40" s="13">
        <v>468042</v>
      </c>
      <c r="J40" s="13">
        <v>469177</v>
      </c>
    </row>
    <row r="41" spans="1:10" ht="15">
      <c r="A41" s="3" t="s">
        <v>106</v>
      </c>
      <c r="B41" s="2">
        <v>0</v>
      </c>
      <c r="C41" s="120">
        <v>0.0371</v>
      </c>
      <c r="D41" s="113">
        <v>0</v>
      </c>
      <c r="E41" s="85">
        <v>0</v>
      </c>
      <c r="F41" s="25">
        <v>0.024399999999999998</v>
      </c>
      <c r="G41" s="9">
        <v>0</v>
      </c>
      <c r="H41" s="13">
        <v>0</v>
      </c>
      <c r="I41" s="13">
        <v>0</v>
      </c>
      <c r="J41" s="13">
        <v>0</v>
      </c>
    </row>
    <row r="42" spans="3:10" ht="15">
      <c r="C42" s="121"/>
      <c r="F42" s="109"/>
      <c r="G42" s="72"/>
      <c r="H42" s="13"/>
      <c r="I42" s="13"/>
      <c r="J42" s="13"/>
    </row>
    <row r="43" spans="1:11" ht="15">
      <c r="A43" s="114" t="s">
        <v>110</v>
      </c>
      <c r="B43" s="115">
        <v>46500</v>
      </c>
      <c r="C43" s="116"/>
      <c r="D43" s="115">
        <v>1791.619067400563</v>
      </c>
      <c r="E43" s="115">
        <v>48291.61906740056</v>
      </c>
      <c r="F43" s="116"/>
      <c r="G43" s="117"/>
      <c r="H43" s="118">
        <v>1135</v>
      </c>
      <c r="I43" s="118">
        <v>468042</v>
      </c>
      <c r="J43" s="119">
        <v>469177</v>
      </c>
      <c r="K43" s="72"/>
    </row>
    <row r="44" spans="2:10" ht="15">
      <c r="B44" s="85"/>
      <c r="D44" s="85"/>
      <c r="E44" s="85"/>
      <c r="G44" s="72"/>
      <c r="H44" s="13"/>
      <c r="I44" s="13"/>
      <c r="J44" s="13"/>
    </row>
    <row r="45" spans="1:10" ht="15.75">
      <c r="A45" s="8" t="s">
        <v>77</v>
      </c>
      <c r="B45" s="85"/>
      <c r="D45" s="85"/>
      <c r="E45" s="85"/>
      <c r="G45" s="72"/>
      <c r="H45" s="13"/>
      <c r="I45" s="13"/>
      <c r="J45" s="13"/>
    </row>
    <row r="46" spans="1:10" ht="15">
      <c r="A46" s="3" t="s">
        <v>203</v>
      </c>
      <c r="B46" s="2">
        <v>882477</v>
      </c>
      <c r="C46" s="142">
        <v>0.0249</v>
      </c>
      <c r="D46" s="113">
        <v>22534.793662188575</v>
      </c>
      <c r="E46" s="85">
        <v>905011.7936621886</v>
      </c>
      <c r="F46" s="9">
        <v>0.0546</v>
      </c>
      <c r="G46" s="72">
        <v>9.692</v>
      </c>
      <c r="H46" s="13">
        <v>48183</v>
      </c>
      <c r="I46" s="13">
        <v>8771374</v>
      </c>
      <c r="J46" s="13">
        <v>8819557</v>
      </c>
    </row>
    <row r="47" spans="1:10" ht="15">
      <c r="A47" s="3" t="s">
        <v>106</v>
      </c>
      <c r="B47" s="156">
        <v>0</v>
      </c>
      <c r="C47" s="120">
        <v>0.0249</v>
      </c>
      <c r="D47" s="113">
        <v>0</v>
      </c>
      <c r="E47" s="85">
        <v>0</v>
      </c>
      <c r="F47" s="25">
        <v>0.0546</v>
      </c>
      <c r="G47" s="9">
        <v>0</v>
      </c>
      <c r="H47" s="13">
        <v>0</v>
      </c>
      <c r="I47" s="13">
        <v>0</v>
      </c>
      <c r="J47" s="13">
        <v>0</v>
      </c>
    </row>
    <row r="48" spans="2:10" ht="15">
      <c r="B48" s="85"/>
      <c r="D48" s="85"/>
      <c r="E48" s="85"/>
      <c r="H48" s="13"/>
      <c r="I48" s="13"/>
      <c r="J48" s="13"/>
    </row>
    <row r="49" spans="1:11" ht="15">
      <c r="A49" s="114" t="s">
        <v>111</v>
      </c>
      <c r="B49" s="115">
        <v>882477</v>
      </c>
      <c r="C49" s="116"/>
      <c r="D49" s="115">
        <v>22534.793662188575</v>
      </c>
      <c r="E49" s="115">
        <v>905011.7936621886</v>
      </c>
      <c r="F49" s="116"/>
      <c r="G49" s="116"/>
      <c r="H49" s="118">
        <v>48183</v>
      </c>
      <c r="I49" s="118">
        <v>8771374</v>
      </c>
      <c r="J49" s="119">
        <v>8819557</v>
      </c>
      <c r="K49" s="72"/>
    </row>
    <row r="50" spans="1:11" ht="15">
      <c r="A50" s="11"/>
      <c r="B50" s="122"/>
      <c r="C50" s="11"/>
      <c r="D50" s="122"/>
      <c r="E50" s="122"/>
      <c r="F50" s="11"/>
      <c r="G50" s="11"/>
      <c r="H50" s="123"/>
      <c r="I50" s="123"/>
      <c r="J50" s="123"/>
      <c r="K50" s="72"/>
    </row>
    <row r="51" spans="1:11" ht="15.75">
      <c r="A51" s="8" t="s">
        <v>194</v>
      </c>
      <c r="B51" s="122"/>
      <c r="C51" s="11"/>
      <c r="D51" s="122"/>
      <c r="E51" s="122"/>
      <c r="F51" s="11"/>
      <c r="G51" s="12"/>
      <c r="H51" s="123"/>
      <c r="I51" s="123"/>
      <c r="J51" s="123"/>
      <c r="K51" s="72"/>
    </row>
    <row r="52" spans="1:11" ht="15">
      <c r="A52" s="3" t="s">
        <v>193</v>
      </c>
      <c r="E52" s="85">
        <v>0</v>
      </c>
      <c r="G52" s="9">
        <v>0</v>
      </c>
      <c r="J52" s="86">
        <v>0</v>
      </c>
      <c r="K52" s="72"/>
    </row>
    <row r="53" spans="1:10" ht="15">
      <c r="A53" s="3" t="s">
        <v>189</v>
      </c>
      <c r="E53" s="85">
        <v>0</v>
      </c>
      <c r="G53" s="9">
        <v>0</v>
      </c>
      <c r="J53" s="86">
        <v>0</v>
      </c>
    </row>
    <row r="55" spans="1:11" ht="15.75" thickBot="1">
      <c r="A55" s="114" t="s">
        <v>74</v>
      </c>
      <c r="B55" s="124">
        <v>2053830</v>
      </c>
      <c r="C55" s="116"/>
      <c r="D55" s="124">
        <v>88912.98130313259</v>
      </c>
      <c r="E55" s="124">
        <v>2142742.9813031326</v>
      </c>
      <c r="F55" s="116"/>
      <c r="G55" s="116"/>
      <c r="H55" s="125">
        <v>96224</v>
      </c>
      <c r="I55" s="125">
        <v>18948284</v>
      </c>
      <c r="J55" s="126">
        <v>19044508</v>
      </c>
      <c r="K55" s="72"/>
    </row>
    <row r="56" spans="1:11" ht="15.75" thickTop="1">
      <c r="A56" s="11" t="s">
        <v>175</v>
      </c>
      <c r="B56" s="122"/>
      <c r="C56" s="11"/>
      <c r="D56" s="122"/>
      <c r="E56" s="122"/>
      <c r="F56" s="11"/>
      <c r="G56" s="11"/>
      <c r="H56" s="123"/>
      <c r="I56" s="123"/>
      <c r="J56" s="123"/>
      <c r="K56" s="72"/>
    </row>
    <row r="58" ht="15">
      <c r="K58" s="72"/>
    </row>
    <row r="59" ht="15">
      <c r="K59" s="72"/>
    </row>
    <row r="60" ht="15">
      <c r="K60" s="72"/>
    </row>
    <row r="61" ht="15">
      <c r="K61" s="72"/>
    </row>
    <row r="62" ht="15">
      <c r="K62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  <row r="216" ht="15">
      <c r="K216" s="72"/>
    </row>
    <row r="217" ht="15">
      <c r="K217" s="72"/>
    </row>
    <row r="218" ht="15">
      <c r="K218" s="72"/>
    </row>
    <row r="219" ht="15">
      <c r="K219" s="72"/>
    </row>
    <row r="220" ht="15">
      <c r="K220" s="72"/>
    </row>
    <row r="221" ht="15">
      <c r="K221" s="72"/>
    </row>
    <row r="222" ht="15">
      <c r="K222" s="72"/>
    </row>
    <row r="223" ht="15">
      <c r="K223" s="72"/>
    </row>
    <row r="224" ht="15">
      <c r="K224" s="72"/>
    </row>
    <row r="225" ht="15">
      <c r="K225" s="72"/>
    </row>
    <row r="226" ht="15">
      <c r="K226" s="72"/>
    </row>
    <row r="227" ht="15">
      <c r="K227" s="72"/>
    </row>
    <row r="228" ht="15">
      <c r="K228" s="72"/>
    </row>
    <row r="229" ht="15">
      <c r="K229" s="72"/>
    </row>
    <row r="230" ht="15">
      <c r="K230" s="72"/>
    </row>
    <row r="231" ht="15">
      <c r="K231" s="72"/>
    </row>
    <row r="232" ht="15">
      <c r="K232" s="72"/>
    </row>
    <row r="233" ht="15">
      <c r="K233" s="72"/>
    </row>
    <row r="234" ht="15">
      <c r="K234" s="72"/>
    </row>
    <row r="235" ht="15">
      <c r="K235" s="72"/>
    </row>
    <row r="236" ht="15">
      <c r="K236" s="72"/>
    </row>
    <row r="237" ht="15">
      <c r="K237" s="72"/>
    </row>
    <row r="238" ht="15">
      <c r="K238" s="72"/>
    </row>
    <row r="239" ht="15">
      <c r="K239" s="72"/>
    </row>
    <row r="240" ht="15">
      <c r="K240" s="72"/>
    </row>
    <row r="241" ht="15">
      <c r="K241" s="72"/>
    </row>
    <row r="242" ht="15">
      <c r="K242" s="72"/>
    </row>
    <row r="243" ht="15">
      <c r="K243" s="72"/>
    </row>
    <row r="244" ht="15">
      <c r="K244" s="72"/>
    </row>
    <row r="245" ht="15">
      <c r="K245" s="72"/>
    </row>
    <row r="246" ht="15">
      <c r="K246" s="72"/>
    </row>
    <row r="247" ht="15">
      <c r="K247" s="72"/>
    </row>
    <row r="248" ht="15">
      <c r="K248" s="72"/>
    </row>
    <row r="249" ht="15">
      <c r="K249" s="72"/>
    </row>
    <row r="250" ht="15">
      <c r="K250" s="72"/>
    </row>
    <row r="251" ht="15">
      <c r="K251" s="72"/>
    </row>
    <row r="252" ht="15">
      <c r="K252" s="72"/>
    </row>
    <row r="253" ht="15">
      <c r="K253" s="72"/>
    </row>
    <row r="254" ht="15">
      <c r="K254" s="72"/>
    </row>
    <row r="255" ht="15">
      <c r="K255" s="72"/>
    </row>
    <row r="256" ht="15">
      <c r="K256" s="72"/>
    </row>
    <row r="257" ht="15">
      <c r="K257" s="72"/>
    </row>
    <row r="258" ht="15">
      <c r="K258" s="72"/>
    </row>
    <row r="259" ht="15">
      <c r="K259" s="72"/>
    </row>
    <row r="260" ht="15">
      <c r="K260" s="72"/>
    </row>
    <row r="261" ht="15">
      <c r="K261" s="72"/>
    </row>
    <row r="262" ht="15">
      <c r="K262" s="72"/>
    </row>
    <row r="263" ht="15">
      <c r="K263" s="72"/>
    </row>
    <row r="264" ht="15">
      <c r="K264" s="72"/>
    </row>
    <row r="265" ht="15">
      <c r="K265" s="72"/>
    </row>
    <row r="266" ht="15">
      <c r="K266" s="72"/>
    </row>
  </sheetData>
  <mergeCells count="3">
    <mergeCell ref="A3:J3"/>
    <mergeCell ref="A4:J4"/>
    <mergeCell ref="A5:J5"/>
  </mergeCells>
  <printOptions horizontalCentered="1"/>
  <pageMargins left="0.75" right="0.75" top="1" bottom="1" header="0.5" footer="0.5"/>
  <pageSetup horizontalDpi="300" verticalDpi="300" orientation="portrait" scale="62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71"/>
  <sheetViews>
    <sheetView zoomScale="70" zoomScaleNormal="70" workbookViewId="0" topLeftCell="A1">
      <selection activeCell="P54" sqref="P54:S62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241</v>
      </c>
      <c r="N1" s="3" t="s">
        <v>126</v>
      </c>
    </row>
    <row r="2" ht="15">
      <c r="N2" s="3" t="s">
        <v>218</v>
      </c>
    </row>
    <row r="3" spans="1:14" ht="15.75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15.75">
      <c r="A4" s="255" t="s">
        <v>139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15.75">
      <c r="A5" s="255" t="s">
        <v>250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8" spans="1:12" ht="15.75">
      <c r="A8" s="100" t="s">
        <v>211</v>
      </c>
      <c r="C8" s="260" t="s">
        <v>93</v>
      </c>
      <c r="D8" s="260"/>
      <c r="E8" s="260" t="s">
        <v>144</v>
      </c>
      <c r="F8" s="260"/>
      <c r="G8" s="24" t="s">
        <v>85</v>
      </c>
      <c r="H8" s="260" t="s">
        <v>94</v>
      </c>
      <c r="I8" s="260"/>
      <c r="K8" s="260" t="s">
        <v>95</v>
      </c>
      <c r="L8" s="260"/>
    </row>
    <row r="9" spans="3:12" ht="15">
      <c r="C9" s="127" t="s">
        <v>96</v>
      </c>
      <c r="D9" s="127" t="s">
        <v>97</v>
      </c>
      <c r="E9" s="127" t="s">
        <v>96</v>
      </c>
      <c r="F9" s="127" t="s">
        <v>97</v>
      </c>
      <c r="G9" s="101" t="s">
        <v>86</v>
      </c>
      <c r="H9" s="127" t="s">
        <v>96</v>
      </c>
      <c r="I9" s="127" t="s">
        <v>97</v>
      </c>
      <c r="J9" s="24"/>
      <c r="K9" s="127" t="s">
        <v>96</v>
      </c>
      <c r="L9" s="127" t="s">
        <v>97</v>
      </c>
    </row>
    <row r="10" spans="1:14" ht="15">
      <c r="A10" s="24" t="s">
        <v>98</v>
      </c>
      <c r="C10" s="24"/>
      <c r="D10" s="24"/>
      <c r="E10" s="24"/>
      <c r="F10" s="24"/>
      <c r="J10" s="24" t="s">
        <v>85</v>
      </c>
      <c r="M10" s="24" t="s">
        <v>85</v>
      </c>
      <c r="N10" s="24" t="s">
        <v>92</v>
      </c>
    </row>
    <row r="11" spans="1:14" ht="15">
      <c r="A11" s="101" t="s">
        <v>81</v>
      </c>
      <c r="C11" s="101" t="s">
        <v>99</v>
      </c>
      <c r="D11" s="101" t="s">
        <v>99</v>
      </c>
      <c r="E11" s="101" t="s">
        <v>145</v>
      </c>
      <c r="F11" s="101" t="s">
        <v>145</v>
      </c>
      <c r="G11" s="101" t="s">
        <v>99</v>
      </c>
      <c r="H11" s="101" t="s">
        <v>99</v>
      </c>
      <c r="I11" s="101" t="s">
        <v>99</v>
      </c>
      <c r="J11" s="101" t="s">
        <v>86</v>
      </c>
      <c r="K11" s="88"/>
      <c r="L11" s="88"/>
      <c r="M11" s="101" t="s">
        <v>86</v>
      </c>
      <c r="N11" s="101" t="s">
        <v>100</v>
      </c>
    </row>
    <row r="12" ht="15.75" thickBot="1"/>
    <row r="13" ht="15.75" thickBot="1">
      <c r="A13" s="128" t="s">
        <v>242</v>
      </c>
    </row>
    <row r="15" spans="1:14" ht="15">
      <c r="A15" s="129" t="s">
        <v>140</v>
      </c>
      <c r="C15" s="4">
        <v>0</v>
      </c>
      <c r="D15" s="4">
        <v>1478623</v>
      </c>
      <c r="E15" s="147">
        <v>0.0019</v>
      </c>
      <c r="F15" s="134">
        <v>0.0019</v>
      </c>
      <c r="G15" s="4">
        <v>0</v>
      </c>
      <c r="H15" s="9">
        <v>0.0153</v>
      </c>
      <c r="I15" s="9">
        <v>0.0153</v>
      </c>
      <c r="J15" s="72">
        <v>9.733</v>
      </c>
      <c r="K15" s="13">
        <v>0</v>
      </c>
      <c r="L15" s="13">
        <v>22623</v>
      </c>
      <c r="M15" s="90">
        <v>0</v>
      </c>
      <c r="N15" s="13">
        <v>22623</v>
      </c>
    </row>
    <row r="16" spans="5:14" ht="15">
      <c r="E16" s="85"/>
      <c r="F16" s="85"/>
      <c r="G16" s="130"/>
      <c r="H16" s="9"/>
      <c r="I16" s="9"/>
      <c r="J16" s="109"/>
      <c r="K16" s="13"/>
      <c r="L16" s="13"/>
      <c r="M16" s="13"/>
      <c r="N16" s="13"/>
    </row>
    <row r="17" spans="1:14" ht="15">
      <c r="A17" s="3" t="s">
        <v>141</v>
      </c>
      <c r="C17" s="4">
        <v>0</v>
      </c>
      <c r="D17" s="4">
        <v>812638</v>
      </c>
      <c r="E17" s="147">
        <v>0.0207</v>
      </c>
      <c r="F17" s="147">
        <v>0.0129</v>
      </c>
      <c r="G17" s="4">
        <v>0</v>
      </c>
      <c r="H17" s="9">
        <v>0.0385</v>
      </c>
      <c r="I17" s="9">
        <v>0.0385</v>
      </c>
      <c r="J17" s="72">
        <v>8.503</v>
      </c>
      <c r="K17" s="13">
        <v>0</v>
      </c>
      <c r="L17" s="13">
        <v>31287</v>
      </c>
      <c r="M17" s="13">
        <v>0</v>
      </c>
      <c r="N17" s="13">
        <v>31287</v>
      </c>
    </row>
    <row r="18" spans="7:10" ht="15.75" thickBot="1">
      <c r="G18" s="130"/>
      <c r="J18" s="72"/>
    </row>
    <row r="19" spans="1:15" ht="15.75" thickBot="1">
      <c r="A19" s="131" t="s">
        <v>70</v>
      </c>
      <c r="B19" s="132"/>
      <c r="C19" s="89">
        <v>0</v>
      </c>
      <c r="D19" s="89">
        <v>2291261</v>
      </c>
      <c r="E19" s="89"/>
      <c r="F19" s="89"/>
      <c r="G19" s="89">
        <v>0</v>
      </c>
      <c r="H19" s="132"/>
      <c r="I19" s="132"/>
      <c r="J19" s="132"/>
      <c r="K19" s="106">
        <v>0</v>
      </c>
      <c r="L19" s="106">
        <v>53910</v>
      </c>
      <c r="M19" s="106">
        <v>0</v>
      </c>
      <c r="N19" s="133">
        <v>53910</v>
      </c>
      <c r="O19" s="72"/>
    </row>
    <row r="20" ht="15.75" thickBot="1">
      <c r="G20" s="130"/>
    </row>
    <row r="21" spans="1:7" ht="15.75" thickBot="1">
      <c r="A21" s="128" t="s">
        <v>243</v>
      </c>
      <c r="G21" s="130"/>
    </row>
    <row r="22" ht="15">
      <c r="G22" s="130"/>
    </row>
    <row r="23" spans="1:14" ht="15">
      <c r="A23" s="129" t="s">
        <v>140</v>
      </c>
      <c r="C23" s="4">
        <v>0</v>
      </c>
      <c r="D23" s="4">
        <v>837992</v>
      </c>
      <c r="E23" s="134">
        <v>0.0019</v>
      </c>
      <c r="F23" s="134">
        <v>0.0019</v>
      </c>
      <c r="G23" s="4">
        <v>0</v>
      </c>
      <c r="H23" s="25">
        <v>0.0153</v>
      </c>
      <c r="I23" s="25">
        <v>0.0153</v>
      </c>
      <c r="J23" s="72">
        <v>10.152000000000001</v>
      </c>
      <c r="K23" s="13">
        <v>0</v>
      </c>
      <c r="L23" s="13">
        <v>12821</v>
      </c>
      <c r="M23" s="13">
        <v>0</v>
      </c>
      <c r="N23" s="13">
        <v>12821</v>
      </c>
    </row>
    <row r="24" spans="5:14" ht="15">
      <c r="E24" s="85"/>
      <c r="F24" s="85"/>
      <c r="G24" s="130"/>
      <c r="H24" s="25"/>
      <c r="I24" s="25"/>
      <c r="J24" s="72"/>
      <c r="K24" s="13"/>
      <c r="L24" s="13"/>
      <c r="M24" s="13"/>
      <c r="N24" s="13"/>
    </row>
    <row r="25" spans="1:14" ht="15">
      <c r="A25" s="3" t="s">
        <v>141</v>
      </c>
      <c r="C25" s="4">
        <v>0</v>
      </c>
      <c r="D25" s="4">
        <v>564665</v>
      </c>
      <c r="E25" s="134">
        <v>0.0207</v>
      </c>
      <c r="F25" s="134">
        <v>0.0129</v>
      </c>
      <c r="G25" s="4">
        <v>0</v>
      </c>
      <c r="H25" s="25">
        <v>0.0385</v>
      </c>
      <c r="I25" s="25">
        <v>0.0385</v>
      </c>
      <c r="J25" s="72">
        <v>8.922</v>
      </c>
      <c r="K25" s="13">
        <v>0</v>
      </c>
      <c r="L25" s="13">
        <v>21740</v>
      </c>
      <c r="M25" s="13">
        <v>0</v>
      </c>
      <c r="N25" s="13">
        <v>21740</v>
      </c>
    </row>
    <row r="26" spans="7:10" ht="15.75" thickBot="1">
      <c r="G26" s="130"/>
      <c r="H26" s="26"/>
      <c r="I26" s="26"/>
      <c r="J26" s="72"/>
    </row>
    <row r="27" spans="1:15" ht="15.75" thickBot="1">
      <c r="A27" s="131" t="s">
        <v>70</v>
      </c>
      <c r="B27" s="132"/>
      <c r="C27" s="89">
        <v>0</v>
      </c>
      <c r="D27" s="89">
        <v>1402657</v>
      </c>
      <c r="E27" s="89"/>
      <c r="F27" s="89"/>
      <c r="G27" s="89">
        <v>0</v>
      </c>
      <c r="H27" s="132"/>
      <c r="I27" s="132"/>
      <c r="J27" s="132"/>
      <c r="K27" s="106">
        <v>0</v>
      </c>
      <c r="L27" s="106">
        <v>34561</v>
      </c>
      <c r="M27" s="106">
        <v>0</v>
      </c>
      <c r="N27" s="133">
        <v>34561</v>
      </c>
      <c r="O27" s="72"/>
    </row>
    <row r="28" ht="15.75" thickBot="1">
      <c r="G28" s="130"/>
    </row>
    <row r="29" spans="1:7" ht="15.75" thickBot="1">
      <c r="A29" s="128" t="s">
        <v>244</v>
      </c>
      <c r="G29" s="130"/>
    </row>
    <row r="30" ht="15">
      <c r="G30" s="130"/>
    </row>
    <row r="31" spans="1:14" ht="15">
      <c r="A31" s="129" t="s">
        <v>140</v>
      </c>
      <c r="C31" s="4">
        <v>892530</v>
      </c>
      <c r="D31" s="4">
        <v>0</v>
      </c>
      <c r="E31" s="134">
        <v>0.0019</v>
      </c>
      <c r="F31" s="134">
        <v>0.0019</v>
      </c>
      <c r="G31" s="4">
        <v>0</v>
      </c>
      <c r="H31" s="25">
        <v>0.0153</v>
      </c>
      <c r="I31" s="25">
        <v>0.0153</v>
      </c>
      <c r="J31" s="72">
        <v>7.73</v>
      </c>
      <c r="K31" s="13">
        <v>13656</v>
      </c>
      <c r="L31" s="13">
        <v>0</v>
      </c>
      <c r="M31" s="13">
        <v>0</v>
      </c>
      <c r="N31" s="13">
        <v>13656</v>
      </c>
    </row>
    <row r="32" spans="5:14" ht="15">
      <c r="E32" s="85"/>
      <c r="F32" s="85"/>
      <c r="G32" s="130"/>
      <c r="H32" s="25"/>
      <c r="I32" s="25"/>
      <c r="J32" s="72"/>
      <c r="K32" s="13"/>
      <c r="L32" s="13"/>
      <c r="M32" s="13"/>
      <c r="N32" s="13"/>
    </row>
    <row r="33" spans="1:14" ht="15">
      <c r="A33" s="3" t="s">
        <v>141</v>
      </c>
      <c r="C33" s="4">
        <v>490500</v>
      </c>
      <c r="D33" s="4">
        <v>0</v>
      </c>
      <c r="E33" s="134">
        <v>0.0207</v>
      </c>
      <c r="F33" s="134">
        <v>0.0129</v>
      </c>
      <c r="G33" s="4">
        <v>0</v>
      </c>
      <c r="H33" s="25">
        <v>0.0385</v>
      </c>
      <c r="I33" s="25">
        <v>0.0385</v>
      </c>
      <c r="J33" s="72">
        <v>6.5</v>
      </c>
      <c r="K33" s="13">
        <v>18884</v>
      </c>
      <c r="L33" s="13">
        <v>0</v>
      </c>
      <c r="M33" s="13">
        <v>0</v>
      </c>
      <c r="N33" s="13">
        <v>18884</v>
      </c>
    </row>
    <row r="34" spans="7:10" ht="15.75" thickBot="1">
      <c r="G34" s="130"/>
      <c r="J34" s="72"/>
    </row>
    <row r="35" spans="1:15" ht="15.75" thickBot="1">
      <c r="A35" s="131" t="s">
        <v>70</v>
      </c>
      <c r="B35" s="132"/>
      <c r="C35" s="89">
        <v>1383030</v>
      </c>
      <c r="D35" s="89">
        <v>0</v>
      </c>
      <c r="E35" s="89"/>
      <c r="F35" s="89"/>
      <c r="G35" s="89">
        <v>0</v>
      </c>
      <c r="H35" s="132"/>
      <c r="I35" s="132"/>
      <c r="J35" s="132"/>
      <c r="K35" s="106">
        <v>32540</v>
      </c>
      <c r="L35" s="106">
        <v>0</v>
      </c>
      <c r="M35" s="106">
        <v>0</v>
      </c>
      <c r="N35" s="133">
        <v>32540</v>
      </c>
      <c r="O35" s="72"/>
    </row>
    <row r="36" ht="15">
      <c r="G36" s="130"/>
    </row>
    <row r="37" ht="15.75" thickBot="1">
      <c r="G37" s="130"/>
    </row>
    <row r="38" spans="1:14" ht="16.5" thickBot="1">
      <c r="A38" s="112"/>
      <c r="C38" s="130"/>
      <c r="D38" s="130"/>
      <c r="E38" s="130"/>
      <c r="F38" s="130"/>
      <c r="G38" s="112"/>
      <c r="J38" s="141" t="s">
        <v>212</v>
      </c>
      <c r="K38" s="105">
        <v>32540</v>
      </c>
      <c r="L38" s="107">
        <v>88471</v>
      </c>
      <c r="M38" s="107">
        <v>0</v>
      </c>
      <c r="N38" s="108">
        <v>121011</v>
      </c>
    </row>
    <row r="39" ht="15.75" thickTop="1">
      <c r="G39" s="130"/>
    </row>
    <row r="40" ht="15">
      <c r="G40" s="130">
        <v>0</v>
      </c>
    </row>
    <row r="41" spans="1:11" ht="15.75">
      <c r="A41" s="100" t="s">
        <v>214</v>
      </c>
      <c r="C41" s="24" t="s">
        <v>82</v>
      </c>
      <c r="D41" s="24"/>
      <c r="E41" s="24" t="s">
        <v>85</v>
      </c>
      <c r="F41" s="24" t="s">
        <v>88</v>
      </c>
      <c r="G41" s="24" t="s">
        <v>89</v>
      </c>
      <c r="H41" s="24" t="s">
        <v>90</v>
      </c>
      <c r="I41" s="24" t="s">
        <v>89</v>
      </c>
      <c r="J41" s="24" t="s">
        <v>85</v>
      </c>
      <c r="K41" s="24" t="s">
        <v>92</v>
      </c>
    </row>
    <row r="42" spans="1:11" ht="15">
      <c r="A42" s="24"/>
      <c r="C42" s="24" t="s">
        <v>83</v>
      </c>
      <c r="D42" s="24" t="s">
        <v>85</v>
      </c>
      <c r="E42" s="24" t="s">
        <v>86</v>
      </c>
      <c r="F42" s="24" t="s">
        <v>83</v>
      </c>
      <c r="G42" s="24" t="s">
        <v>80</v>
      </c>
      <c r="H42" s="24" t="s">
        <v>147</v>
      </c>
      <c r="I42" s="24" t="s">
        <v>91</v>
      </c>
      <c r="J42" s="24" t="s">
        <v>86</v>
      </c>
      <c r="K42" s="24" t="s">
        <v>91</v>
      </c>
    </row>
    <row r="43" spans="1:11" ht="15">
      <c r="A43" s="24" t="s">
        <v>98</v>
      </c>
      <c r="C43" s="24" t="s">
        <v>84</v>
      </c>
      <c r="D43" s="24" t="s">
        <v>64</v>
      </c>
      <c r="E43" s="24" t="s">
        <v>84</v>
      </c>
      <c r="F43" s="24" t="s">
        <v>84</v>
      </c>
      <c r="G43" s="24" t="s">
        <v>87</v>
      </c>
      <c r="H43" s="24" t="s">
        <v>87</v>
      </c>
      <c r="I43" s="24" t="s">
        <v>16</v>
      </c>
      <c r="J43" s="24" t="s">
        <v>16</v>
      </c>
      <c r="K43" s="24" t="s">
        <v>65</v>
      </c>
    </row>
    <row r="44" spans="1:11" ht="15">
      <c r="A44" s="101" t="s">
        <v>81</v>
      </c>
      <c r="C44" s="101"/>
      <c r="D44" s="101"/>
      <c r="E44" s="101"/>
      <c r="F44" s="101" t="s">
        <v>66</v>
      </c>
      <c r="G44" s="101"/>
      <c r="H44" s="101"/>
      <c r="I44" s="101" t="s">
        <v>67</v>
      </c>
      <c r="J44" s="101" t="s">
        <v>68</v>
      </c>
      <c r="K44" s="101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28" t="s">
        <v>242</v>
      </c>
    </row>
    <row r="47" ht="15">
      <c r="A47" s="11"/>
    </row>
    <row r="48" spans="1:11" ht="15">
      <c r="A48" s="129" t="s">
        <v>142</v>
      </c>
      <c r="C48" s="113">
        <v>1478623</v>
      </c>
      <c r="D48" s="142">
        <v>0.01989</v>
      </c>
      <c r="E48" s="2">
        <v>0</v>
      </c>
      <c r="F48" s="85">
        <v>1508629.6436114314</v>
      </c>
      <c r="G48" s="9">
        <v>0.0146</v>
      </c>
      <c r="H48" s="25">
        <v>9.733</v>
      </c>
      <c r="I48" s="13">
        <v>21588</v>
      </c>
      <c r="J48" s="13">
        <v>0</v>
      </c>
      <c r="K48" s="13">
        <v>21588</v>
      </c>
    </row>
    <row r="49" ht="15">
      <c r="H49" s="26"/>
    </row>
    <row r="50" spans="1:11" ht="15">
      <c r="A50" s="3" t="s">
        <v>146</v>
      </c>
      <c r="C50" s="113">
        <v>812638</v>
      </c>
      <c r="D50" s="142">
        <v>0.0196</v>
      </c>
      <c r="E50" s="2">
        <v>0</v>
      </c>
      <c r="F50" s="85">
        <v>828884.1289269686</v>
      </c>
      <c r="G50" s="9">
        <v>0.0033</v>
      </c>
      <c r="H50" s="25">
        <v>8.503</v>
      </c>
      <c r="I50" s="13">
        <v>2682</v>
      </c>
      <c r="J50" s="13">
        <v>0</v>
      </c>
      <c r="K50" s="13">
        <v>2682</v>
      </c>
    </row>
    <row r="51" ht="15.75" thickBot="1"/>
    <row r="52" spans="1:11" ht="15.75" thickBot="1">
      <c r="A52" s="131" t="s">
        <v>70</v>
      </c>
      <c r="B52" s="132"/>
      <c r="C52" s="89">
        <v>2291261</v>
      </c>
      <c r="D52" s="89"/>
      <c r="E52" s="89"/>
      <c r="F52" s="89"/>
      <c r="G52" s="89"/>
      <c r="H52" s="132"/>
      <c r="I52" s="132"/>
      <c r="J52" s="132"/>
      <c r="K52" s="133">
        <v>24270</v>
      </c>
    </row>
    <row r="53" ht="15.75" thickBot="1"/>
    <row r="54" ht="15.75" thickBot="1">
      <c r="A54" s="128" t="s">
        <v>243</v>
      </c>
    </row>
    <row r="56" spans="1:11" ht="15">
      <c r="A56" s="129" t="s">
        <v>142</v>
      </c>
      <c r="C56" s="113">
        <v>837992</v>
      </c>
      <c r="D56" s="120">
        <v>0.01989</v>
      </c>
      <c r="E56" s="2">
        <v>0</v>
      </c>
      <c r="F56" s="85">
        <v>854997.908398037</v>
      </c>
      <c r="G56" s="25">
        <v>0.0146</v>
      </c>
      <c r="H56" s="25">
        <v>10.152000000000001</v>
      </c>
      <c r="I56" s="13">
        <v>12235</v>
      </c>
      <c r="J56" s="13">
        <v>0</v>
      </c>
      <c r="K56" s="13">
        <v>12235</v>
      </c>
    </row>
    <row r="57" ht="15">
      <c r="H57" s="26"/>
    </row>
    <row r="58" spans="1:11" ht="15">
      <c r="A58" s="3" t="s">
        <v>146</v>
      </c>
      <c r="C58" s="113">
        <v>564665</v>
      </c>
      <c r="D58" s="120">
        <v>0.0196</v>
      </c>
      <c r="E58" s="2">
        <v>0</v>
      </c>
      <c r="F58" s="85">
        <v>575953.692370461</v>
      </c>
      <c r="G58" s="25">
        <v>0.0033</v>
      </c>
      <c r="H58" s="25">
        <v>8.922</v>
      </c>
      <c r="I58" s="13">
        <v>1863</v>
      </c>
      <c r="J58" s="13">
        <v>0</v>
      </c>
      <c r="K58" s="13">
        <v>1863</v>
      </c>
    </row>
    <row r="59" ht="15.75" thickBot="1"/>
    <row r="60" spans="1:11" ht="15.75" thickBot="1">
      <c r="A60" s="131" t="s">
        <v>70</v>
      </c>
      <c r="B60" s="132"/>
      <c r="C60" s="89">
        <v>1402657</v>
      </c>
      <c r="D60" s="89"/>
      <c r="E60" s="89"/>
      <c r="F60" s="89"/>
      <c r="G60" s="89"/>
      <c r="H60" s="132"/>
      <c r="I60" s="132"/>
      <c r="J60" s="132"/>
      <c r="K60" s="133">
        <v>14098</v>
      </c>
    </row>
    <row r="61" ht="15.75" thickBot="1"/>
    <row r="62" ht="15.75" thickBot="1">
      <c r="A62" s="128" t="s">
        <v>244</v>
      </c>
    </row>
    <row r="64" spans="1:11" ht="15">
      <c r="A64" s="129" t="s">
        <v>142</v>
      </c>
      <c r="C64" s="113">
        <v>892530</v>
      </c>
      <c r="D64" s="120">
        <v>0.01989</v>
      </c>
      <c r="E64" s="2">
        <v>0</v>
      </c>
      <c r="F64" s="85">
        <v>910642.6829641571</v>
      </c>
      <c r="G64" s="25">
        <v>0.0146</v>
      </c>
      <c r="H64" s="25">
        <v>7.73</v>
      </c>
      <c r="I64" s="13">
        <v>13031</v>
      </c>
      <c r="J64" s="13">
        <v>0</v>
      </c>
      <c r="K64" s="13">
        <v>13031</v>
      </c>
    </row>
    <row r="65" spans="4:8" ht="15">
      <c r="D65" s="26"/>
      <c r="H65" s="26"/>
    </row>
    <row r="66" spans="1:11" ht="15">
      <c r="A66" s="3" t="s">
        <v>146</v>
      </c>
      <c r="C66" s="113">
        <v>490500</v>
      </c>
      <c r="D66" s="120">
        <v>0.0196</v>
      </c>
      <c r="E66" s="2">
        <v>0</v>
      </c>
      <c r="F66" s="85">
        <v>500305.99755201954</v>
      </c>
      <c r="G66" s="25">
        <v>0.0033</v>
      </c>
      <c r="H66" s="25">
        <v>6.5</v>
      </c>
      <c r="I66" s="13">
        <v>1619</v>
      </c>
      <c r="J66" s="13">
        <v>0</v>
      </c>
      <c r="K66" s="13">
        <v>1619</v>
      </c>
    </row>
    <row r="67" ht="15.75" thickBot="1"/>
    <row r="68" spans="1:11" ht="15.75" thickBot="1">
      <c r="A68" s="131" t="s">
        <v>70</v>
      </c>
      <c r="B68" s="132"/>
      <c r="C68" s="89">
        <v>1383030</v>
      </c>
      <c r="D68" s="89"/>
      <c r="E68" s="89"/>
      <c r="F68" s="89"/>
      <c r="G68" s="89"/>
      <c r="H68" s="132"/>
      <c r="I68" s="132"/>
      <c r="J68" s="132"/>
      <c r="K68" s="133">
        <v>14650</v>
      </c>
    </row>
    <row r="70" ht="15.75" thickBot="1"/>
    <row r="71" spans="10:11" ht="16.5" thickBot="1">
      <c r="J71" s="141" t="s">
        <v>213</v>
      </c>
      <c r="K71" s="110">
        <v>53018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241</v>
      </c>
      <c r="O1" s="3" t="s">
        <v>126</v>
      </c>
    </row>
    <row r="2" ht="15">
      <c r="O2" s="3" t="s">
        <v>219</v>
      </c>
    </row>
    <row r="3" spans="1:17" ht="15.75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Q3" s="9"/>
    </row>
    <row r="4" spans="1:15" ht="15.75">
      <c r="A4" s="255" t="s">
        <v>105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5.75">
      <c r="A5" s="255" t="s">
        <v>250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</row>
    <row r="8" spans="3:15" ht="15.75">
      <c r="C8" s="261" t="s">
        <v>121</v>
      </c>
      <c r="D8" s="261"/>
      <c r="E8" s="261"/>
      <c r="G8" s="261" t="s">
        <v>120</v>
      </c>
      <c r="H8" s="261"/>
      <c r="I8" s="261"/>
      <c r="J8" s="261"/>
      <c r="K8" s="261"/>
      <c r="M8" s="261" t="s">
        <v>124</v>
      </c>
      <c r="N8" s="261"/>
      <c r="O8" s="261"/>
    </row>
    <row r="9" spans="7:11" ht="15">
      <c r="G9" s="97"/>
      <c r="H9" s="97"/>
      <c r="I9" s="97"/>
      <c r="J9" s="97"/>
      <c r="K9" s="97"/>
    </row>
    <row r="10" spans="1:15" ht="15">
      <c r="A10" s="24" t="s">
        <v>103</v>
      </c>
      <c r="E10" s="97"/>
      <c r="G10" s="24"/>
      <c r="H10" s="24"/>
      <c r="I10" s="97"/>
      <c r="J10" s="97" t="s">
        <v>196</v>
      </c>
      <c r="K10" s="97" t="s">
        <v>122</v>
      </c>
      <c r="O10" s="97"/>
    </row>
    <row r="11" spans="1:15" ht="15">
      <c r="A11" s="101" t="s">
        <v>104</v>
      </c>
      <c r="C11" s="101" t="s">
        <v>99</v>
      </c>
      <c r="D11" s="101" t="s">
        <v>2</v>
      </c>
      <c r="E11" s="101" t="s">
        <v>127</v>
      </c>
      <c r="G11" s="101" t="s">
        <v>96</v>
      </c>
      <c r="H11" s="101" t="s">
        <v>97</v>
      </c>
      <c r="I11" s="101" t="s">
        <v>143</v>
      </c>
      <c r="J11" s="101" t="s">
        <v>197</v>
      </c>
      <c r="K11" s="101" t="s">
        <v>123</v>
      </c>
      <c r="M11" s="101" t="s">
        <v>99</v>
      </c>
      <c r="N11" s="101" t="s">
        <v>2</v>
      </c>
      <c r="O11" s="101" t="s">
        <v>127</v>
      </c>
    </row>
    <row r="12" spans="1:15" ht="15">
      <c r="A12" s="97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5"/>
    </row>
    <row r="13" ht="15">
      <c r="I13" s="11"/>
    </row>
    <row r="14" spans="1:15" ht="15">
      <c r="A14" s="222">
        <v>39419</v>
      </c>
      <c r="C14" s="4">
        <v>10987708</v>
      </c>
      <c r="D14" s="145">
        <v>76338072</v>
      </c>
      <c r="E14" s="25">
        <v>6.9476</v>
      </c>
      <c r="G14" s="4">
        <v>0</v>
      </c>
      <c r="H14" s="4">
        <v>2064600</v>
      </c>
      <c r="I14" s="72">
        <v>6.9476</v>
      </c>
      <c r="J14" s="84">
        <v>0</v>
      </c>
      <c r="K14" s="37">
        <v>14344014.96</v>
      </c>
      <c r="M14" s="130">
        <v>8923108</v>
      </c>
      <c r="N14" s="13">
        <v>61994057.04</v>
      </c>
      <c r="O14" s="72">
        <v>6.9476</v>
      </c>
    </row>
    <row r="15" spans="1:11" ht="15">
      <c r="A15" s="222"/>
      <c r="C15" s="10"/>
      <c r="E15" s="72"/>
      <c r="G15" s="75"/>
      <c r="I15" s="72"/>
      <c r="J15" s="37"/>
      <c r="K15" s="37"/>
    </row>
    <row r="16" spans="1:15" ht="15">
      <c r="A16" s="222">
        <v>39449</v>
      </c>
      <c r="C16" s="10">
        <v>8923108</v>
      </c>
      <c r="D16" s="90">
        <v>61994057.04</v>
      </c>
      <c r="E16" s="25">
        <v>6.9476</v>
      </c>
      <c r="G16" s="4">
        <v>0</v>
      </c>
      <c r="H16" s="4">
        <v>2867500</v>
      </c>
      <c r="I16" s="72">
        <v>6.9476</v>
      </c>
      <c r="J16" s="84">
        <v>0</v>
      </c>
      <c r="K16" s="37">
        <v>19922243</v>
      </c>
      <c r="M16" s="130">
        <v>6055608</v>
      </c>
      <c r="N16" s="13">
        <v>42071814.04</v>
      </c>
      <c r="O16" s="72">
        <v>6.9476</v>
      </c>
    </row>
    <row r="17" spans="1:11" ht="15">
      <c r="A17" s="222"/>
      <c r="C17" s="10"/>
      <c r="E17" s="72"/>
      <c r="G17" s="37"/>
      <c r="I17" s="72"/>
      <c r="J17" s="37"/>
      <c r="K17" s="37"/>
    </row>
    <row r="18" spans="1:15" ht="15">
      <c r="A18" s="237">
        <v>39479</v>
      </c>
      <c r="C18" s="10">
        <v>6055608</v>
      </c>
      <c r="D18" s="90">
        <v>42071814.04</v>
      </c>
      <c r="E18" s="25">
        <v>6.9476</v>
      </c>
      <c r="G18" s="10">
        <v>0</v>
      </c>
      <c r="H18" s="10">
        <v>2291261</v>
      </c>
      <c r="I18" s="72">
        <v>6.9476</v>
      </c>
      <c r="J18" s="37">
        <v>0</v>
      </c>
      <c r="K18" s="37">
        <v>15918764.923600001</v>
      </c>
      <c r="M18" s="130">
        <v>3764347</v>
      </c>
      <c r="N18" s="13">
        <v>26153049.116399996</v>
      </c>
      <c r="O18" s="72">
        <v>6.9476</v>
      </c>
    </row>
    <row r="19" spans="1:11" ht="15">
      <c r="A19" s="222"/>
      <c r="C19" s="10"/>
      <c r="I19" s="72"/>
      <c r="J19" s="37"/>
      <c r="K19" s="37"/>
    </row>
    <row r="20" spans="1:15" ht="15">
      <c r="A20" s="222">
        <v>39514</v>
      </c>
      <c r="C20" s="10">
        <v>3764347</v>
      </c>
      <c r="D20" s="90">
        <v>26153049.116399996</v>
      </c>
      <c r="E20" s="25">
        <v>6.9476</v>
      </c>
      <c r="G20" s="10">
        <v>0</v>
      </c>
      <c r="H20" s="10">
        <v>1402657</v>
      </c>
      <c r="I20" s="72">
        <v>6.9476</v>
      </c>
      <c r="J20" s="37">
        <v>0</v>
      </c>
      <c r="K20" s="37">
        <v>9745099.7732</v>
      </c>
      <c r="M20" s="130">
        <v>2361690</v>
      </c>
      <c r="N20" s="13">
        <v>16407949.343199996</v>
      </c>
      <c r="O20" s="72">
        <v>6.9475</v>
      </c>
    </row>
    <row r="21" spans="1:11" ht="15">
      <c r="A21" s="222"/>
      <c r="G21" s="4"/>
      <c r="H21" s="4"/>
      <c r="I21" s="72"/>
      <c r="J21" s="37"/>
      <c r="K21" s="37"/>
    </row>
    <row r="22" spans="1:15" ht="15">
      <c r="A22" s="222">
        <v>39549</v>
      </c>
      <c r="C22" s="10">
        <v>2361690</v>
      </c>
      <c r="D22" s="90">
        <v>16407949.343199996</v>
      </c>
      <c r="E22" s="25">
        <v>6.9475</v>
      </c>
      <c r="G22" s="10">
        <v>-1383030</v>
      </c>
      <c r="H22" s="10">
        <v>0</v>
      </c>
      <c r="I22" s="72">
        <v>7.2827</v>
      </c>
      <c r="J22" s="37">
        <v>0</v>
      </c>
      <c r="K22" s="37">
        <v>-10072192.581</v>
      </c>
      <c r="M22" s="130">
        <v>3744720</v>
      </c>
      <c r="N22" s="13">
        <v>26480141.9242</v>
      </c>
      <c r="O22" s="72">
        <v>7.0713</v>
      </c>
    </row>
    <row r="24" ht="15">
      <c r="A24" s="136"/>
    </row>
    <row r="25" ht="15">
      <c r="A25" s="136"/>
    </row>
    <row r="27" ht="15">
      <c r="A27" s="3" t="s">
        <v>177</v>
      </c>
    </row>
    <row r="28" spans="7:10" ht="15">
      <c r="G28" s="130"/>
      <c r="H28" s="130"/>
      <c r="I28" s="130"/>
      <c r="J28" s="130"/>
    </row>
    <row r="31" ht="15">
      <c r="K31" s="137"/>
    </row>
    <row r="32" ht="15">
      <c r="K32" s="138"/>
    </row>
    <row r="33" spans="1:14" ht="15">
      <c r="A33" s="222"/>
      <c r="C33" s="4"/>
      <c r="D33" s="238"/>
      <c r="G33" s="4"/>
      <c r="H33" s="238"/>
      <c r="K33" s="238"/>
      <c r="N33" s="139"/>
    </row>
    <row r="34" spans="1:11" ht="15">
      <c r="A34" s="222"/>
      <c r="C34" s="26"/>
      <c r="D34" s="76"/>
      <c r="G34" s="138"/>
      <c r="H34" s="76"/>
      <c r="K34" s="238"/>
    </row>
    <row r="35" spans="1:14" ht="15">
      <c r="A35" s="222"/>
      <c r="C35" s="10"/>
      <c r="D35" s="238"/>
      <c r="G35" s="4"/>
      <c r="H35" s="238"/>
      <c r="K35" s="238"/>
      <c r="N35" s="139"/>
    </row>
    <row r="36" spans="1:14" ht="15">
      <c r="A36" s="222"/>
      <c r="C36" s="26"/>
      <c r="D36" s="76"/>
      <c r="G36" s="138"/>
      <c r="H36" s="76"/>
      <c r="K36" s="138"/>
      <c r="N36" s="139"/>
    </row>
    <row r="37" spans="1:14" ht="15">
      <c r="A37" s="222"/>
      <c r="C37" s="10"/>
      <c r="D37" s="140"/>
      <c r="G37" s="4"/>
      <c r="H37" s="140"/>
      <c r="K37" s="140"/>
      <c r="N37" s="139"/>
    </row>
    <row r="38" spans="1:14" ht="15">
      <c r="A38" s="222"/>
      <c r="C38" s="26"/>
      <c r="D38" s="140"/>
      <c r="G38" s="26"/>
      <c r="H38" s="140"/>
      <c r="K38" s="26"/>
      <c r="N38" s="139"/>
    </row>
    <row r="39" spans="1:14" ht="15">
      <c r="A39" s="222"/>
      <c r="C39" s="10"/>
      <c r="D39" s="140"/>
      <c r="G39" s="4"/>
      <c r="H39" s="140"/>
      <c r="K39" s="140"/>
      <c r="N39" s="139"/>
    </row>
    <row r="40" spans="1:14" ht="15">
      <c r="A40" s="222"/>
      <c r="C40" s="26"/>
      <c r="D40" s="140"/>
      <c r="G40" s="138"/>
      <c r="H40" s="26"/>
      <c r="K40" s="140"/>
      <c r="N40" s="139"/>
    </row>
    <row r="41" spans="1:14" ht="15">
      <c r="A41" s="222"/>
      <c r="C41" s="10"/>
      <c r="D41" s="140"/>
      <c r="G41" s="4"/>
      <c r="H41" s="140"/>
      <c r="K41" s="140"/>
      <c r="N41" s="139"/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F17" sqref="F17"/>
    </sheetView>
  </sheetViews>
  <sheetFormatPr defaultColWidth="8.88671875" defaultRowHeight="15"/>
  <cols>
    <col min="1" max="1" width="4.3359375" style="203" bestFit="1" customWidth="1"/>
    <col min="2" max="2" width="2.10546875" style="203" customWidth="1"/>
    <col min="3" max="3" width="17.21484375" style="203" customWidth="1"/>
    <col min="4" max="4" width="2.21484375" style="203" customWidth="1"/>
    <col min="5" max="5" width="13.10546875" style="203" customWidth="1"/>
    <col min="6" max="6" width="15.10546875" style="203" customWidth="1"/>
    <col min="7" max="7" width="21.10546875" style="203" customWidth="1"/>
    <col min="8" max="8" width="15.99609375" style="203" customWidth="1"/>
    <col min="9" max="9" width="14.88671875" style="203" bestFit="1" customWidth="1"/>
    <col min="10" max="10" width="11.3359375" style="203" bestFit="1" customWidth="1"/>
    <col min="11" max="11" width="11.10546875" style="203" customWidth="1"/>
    <col min="12" max="12" width="12.21484375" style="203" customWidth="1"/>
    <col min="13" max="13" width="2.10546875" style="203" customWidth="1"/>
    <col min="14" max="14" width="10.77734375" style="203" bestFit="1" customWidth="1"/>
    <col min="15" max="15" width="13.21484375" style="203" customWidth="1"/>
    <col min="16" max="16" width="9.99609375" style="203" customWidth="1"/>
    <col min="17" max="17" width="1.99609375" style="203" customWidth="1"/>
    <col min="18" max="18" width="9.3359375" style="203" customWidth="1"/>
    <col min="19" max="19" width="2.5546875" style="203" customWidth="1"/>
    <col min="20" max="20" width="10.10546875" style="203" bestFit="1" customWidth="1"/>
    <col min="21" max="21" width="1.99609375" style="203" customWidth="1"/>
    <col min="22" max="16384" width="7.10546875" style="203" customWidth="1"/>
  </cols>
  <sheetData>
    <row r="1" ht="15">
      <c r="G1" s="217" t="s">
        <v>126</v>
      </c>
    </row>
    <row r="2" ht="15">
      <c r="G2" s="217" t="s">
        <v>220</v>
      </c>
    </row>
    <row r="3" ht="15">
      <c r="G3" s="204"/>
    </row>
    <row r="5" spans="3:8" ht="15.75">
      <c r="C5" s="262" t="s">
        <v>221</v>
      </c>
      <c r="D5" s="262"/>
      <c r="E5" s="262"/>
      <c r="F5" s="262"/>
      <c r="G5" s="262"/>
      <c r="H5" s="206"/>
    </row>
    <row r="6" spans="3:7" ht="15.75">
      <c r="C6" s="262" t="s">
        <v>222</v>
      </c>
      <c r="D6" s="262"/>
      <c r="E6" s="262"/>
      <c r="F6" s="262"/>
      <c r="G6" s="262"/>
    </row>
    <row r="7" spans="3:9" ht="15">
      <c r="C7" s="263"/>
      <c r="D7" s="263"/>
      <c r="E7" s="263"/>
      <c r="F7" s="263"/>
      <c r="G7" s="263"/>
      <c r="H7" s="206"/>
      <c r="I7" s="206"/>
    </row>
    <row r="8" spans="3:9" ht="15.75">
      <c r="C8" s="205"/>
      <c r="D8" s="205"/>
      <c r="E8" s="205"/>
      <c r="F8" s="205"/>
      <c r="G8" s="205"/>
      <c r="H8" s="206"/>
      <c r="I8" s="206"/>
    </row>
    <row r="9" spans="3:9" ht="15.75">
      <c r="C9" s="205"/>
      <c r="D9" s="205"/>
      <c r="E9" s="205"/>
      <c r="F9" s="205"/>
      <c r="G9" s="205"/>
      <c r="H9" s="206"/>
      <c r="I9" s="206"/>
    </row>
    <row r="10" spans="3:9" ht="15.75">
      <c r="C10" s="205"/>
      <c r="D10" s="205"/>
      <c r="E10" s="205"/>
      <c r="F10" s="205"/>
      <c r="G10" s="205"/>
      <c r="H10" s="206"/>
      <c r="I10" s="206"/>
    </row>
    <row r="11" spans="3:9" ht="15.75">
      <c r="C11" s="205"/>
      <c r="D11" s="205"/>
      <c r="E11" s="205"/>
      <c r="F11" s="205"/>
      <c r="G11" s="205"/>
      <c r="H11" s="206"/>
      <c r="I11" s="206"/>
    </row>
    <row r="12" spans="3:7" ht="15.75">
      <c r="C12" s="205"/>
      <c r="D12" s="205"/>
      <c r="E12" s="206" t="s">
        <v>76</v>
      </c>
      <c r="F12" s="206"/>
      <c r="G12" s="206" t="s">
        <v>223</v>
      </c>
    </row>
    <row r="13" spans="5:7" ht="12.75">
      <c r="E13" s="206" t="s">
        <v>226</v>
      </c>
      <c r="F13" s="206" t="s">
        <v>224</v>
      </c>
      <c r="G13" s="206" t="s">
        <v>225</v>
      </c>
    </row>
    <row r="14" spans="1:7" ht="12.75">
      <c r="A14" s="206" t="s">
        <v>112</v>
      </c>
      <c r="C14" s="206" t="s">
        <v>226</v>
      </c>
      <c r="E14" s="206" t="s">
        <v>228</v>
      </c>
      <c r="F14" s="206" t="s">
        <v>211</v>
      </c>
      <c r="G14" s="206" t="s">
        <v>78</v>
      </c>
    </row>
    <row r="15" spans="1:7" ht="12.75">
      <c r="A15" s="207" t="s">
        <v>114</v>
      </c>
      <c r="C15" s="207" t="s">
        <v>227</v>
      </c>
      <c r="E15" s="220" t="s">
        <v>232</v>
      </c>
      <c r="F15" s="207" t="s">
        <v>229</v>
      </c>
      <c r="G15" s="207" t="s">
        <v>230</v>
      </c>
    </row>
    <row r="16" spans="3:7" ht="12.75">
      <c r="C16" s="208"/>
      <c r="G16" s="219">
        <v>0.00833333333</v>
      </c>
    </row>
    <row r="17" spans="1:5" ht="12.75">
      <c r="A17" s="206">
        <v>1</v>
      </c>
      <c r="C17" s="223">
        <v>39449</v>
      </c>
      <c r="E17" s="209">
        <v>42071814.04</v>
      </c>
    </row>
    <row r="18" spans="1:3" ht="12.75">
      <c r="A18" s="206"/>
      <c r="C18" s="223"/>
    </row>
    <row r="19" spans="1:7" ht="12.75">
      <c r="A19" s="206">
        <v>2</v>
      </c>
      <c r="C19" s="223">
        <v>39479</v>
      </c>
      <c r="E19" s="209">
        <v>26153049.116399996</v>
      </c>
      <c r="F19" s="209">
        <v>34112431.5782</v>
      </c>
      <c r="G19" s="209">
        <v>284270.26303795853</v>
      </c>
    </row>
    <row r="20" spans="1:7" ht="12.75">
      <c r="A20" s="206"/>
      <c r="C20" s="223"/>
      <c r="F20" s="209"/>
      <c r="G20" s="209"/>
    </row>
    <row r="21" spans="1:7" ht="12.75">
      <c r="A21" s="206">
        <v>3</v>
      </c>
      <c r="C21" s="223">
        <v>39514</v>
      </c>
      <c r="E21" s="209">
        <v>16407949.343199996</v>
      </c>
      <c r="F21" s="209">
        <v>21280499.229799997</v>
      </c>
      <c r="G21" s="209">
        <v>177337.49351073164</v>
      </c>
    </row>
    <row r="22" spans="1:7" ht="12.75">
      <c r="A22" s="206"/>
      <c r="C22" s="223"/>
      <c r="D22" s="212"/>
      <c r="E22" s="212"/>
      <c r="F22" s="215"/>
      <c r="G22" s="209"/>
    </row>
    <row r="23" spans="1:7" ht="12.75">
      <c r="A23" s="206">
        <v>4</v>
      </c>
      <c r="C23" s="223">
        <v>39549</v>
      </c>
      <c r="D23" s="212"/>
      <c r="E23" s="215">
        <v>26480141.9242</v>
      </c>
      <c r="F23" s="215">
        <v>21444045.6337</v>
      </c>
      <c r="G23" s="209">
        <v>178700.38020935317</v>
      </c>
    </row>
    <row r="24" spans="3:7" ht="12.75">
      <c r="C24" s="210"/>
      <c r="D24" s="212"/>
      <c r="E24" s="212"/>
      <c r="F24" s="212"/>
      <c r="G24" s="209"/>
    </row>
    <row r="25" spans="1:7" ht="12.75">
      <c r="A25" s="206"/>
      <c r="C25" s="210"/>
      <c r="G25" s="209"/>
    </row>
    <row r="26" spans="3:7" ht="12.75">
      <c r="C26" s="221" t="s">
        <v>233</v>
      </c>
      <c r="G26" s="209"/>
    </row>
    <row r="27" spans="1:7" ht="12.75">
      <c r="A27" s="211"/>
      <c r="B27" s="212"/>
      <c r="C27" s="213"/>
      <c r="D27" s="212"/>
      <c r="E27" s="212"/>
      <c r="F27" s="212"/>
      <c r="G27" s="214"/>
    </row>
    <row r="28" spans="1:7" ht="12.75">
      <c r="A28" s="212"/>
      <c r="B28" s="212"/>
      <c r="C28" s="213"/>
      <c r="D28" s="212"/>
      <c r="E28" s="212"/>
      <c r="F28" s="212"/>
      <c r="G28" s="212"/>
    </row>
    <row r="29" spans="1:7" ht="12.75">
      <c r="A29" s="264" t="s">
        <v>234</v>
      </c>
      <c r="B29" s="264"/>
      <c r="C29" s="264"/>
      <c r="D29" s="264"/>
      <c r="E29" s="264"/>
      <c r="F29" s="264"/>
      <c r="G29" s="264"/>
    </row>
    <row r="30" spans="3:6" ht="12.75">
      <c r="C30" s="210"/>
      <c r="F30" s="215"/>
    </row>
    <row r="31" spans="3:6" ht="12.75">
      <c r="C31" s="210"/>
      <c r="F31" s="215"/>
    </row>
    <row r="32" ht="15">
      <c r="A32" s="216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65" t="s">
        <v>148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20.25">
      <c r="A2" s="265" t="s">
        <v>157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78</v>
      </c>
      <c r="F4" s="16"/>
      <c r="G4" s="16"/>
      <c r="H4" s="16"/>
      <c r="I4" s="16" t="s">
        <v>75</v>
      </c>
      <c r="J4" s="16"/>
      <c r="K4" s="16" t="s">
        <v>78</v>
      </c>
      <c r="L4" s="16"/>
      <c r="M4" s="16" t="s">
        <v>158</v>
      </c>
      <c r="O4" s="16" t="s">
        <v>160</v>
      </c>
    </row>
    <row r="5" spans="1:15" ht="15">
      <c r="A5" s="16" t="s">
        <v>112</v>
      </c>
      <c r="B5" s="16"/>
      <c r="C5" s="16"/>
      <c r="D5" s="16"/>
      <c r="E5" s="16" t="s">
        <v>79</v>
      </c>
      <c r="F5" s="16"/>
      <c r="G5" s="16" t="s">
        <v>78</v>
      </c>
      <c r="H5" s="16"/>
      <c r="I5" s="16" t="s">
        <v>79</v>
      </c>
      <c r="J5" s="16"/>
      <c r="K5" s="16" t="s">
        <v>159</v>
      </c>
      <c r="L5" s="16"/>
      <c r="M5" s="16" t="s">
        <v>160</v>
      </c>
      <c r="O5" s="16" t="s">
        <v>163</v>
      </c>
    </row>
    <row r="6" spans="1:15" ht="15">
      <c r="A6" s="17" t="s">
        <v>114</v>
      </c>
      <c r="B6" s="16"/>
      <c r="C6" s="17" t="s">
        <v>149</v>
      </c>
      <c r="D6" s="16"/>
      <c r="E6" s="17" t="s">
        <v>161</v>
      </c>
      <c r="F6" s="16"/>
      <c r="G6" s="17" t="s">
        <v>162</v>
      </c>
      <c r="H6" s="16"/>
      <c r="I6" s="17" t="s">
        <v>80</v>
      </c>
      <c r="J6" s="16"/>
      <c r="K6" s="17" t="s">
        <v>79</v>
      </c>
      <c r="L6" s="16"/>
      <c r="M6" s="17" t="s">
        <v>163</v>
      </c>
      <c r="O6" s="17" t="s">
        <v>171</v>
      </c>
    </row>
    <row r="7" spans="1:15" ht="15">
      <c r="A7" s="15"/>
      <c r="B7" s="15"/>
      <c r="C7" s="18" t="s">
        <v>164</v>
      </c>
      <c r="D7" s="15"/>
      <c r="E7" s="18" t="s">
        <v>165</v>
      </c>
      <c r="F7" s="15"/>
      <c r="G7" s="18" t="s">
        <v>166</v>
      </c>
      <c r="H7" s="15"/>
      <c r="I7" s="18" t="s">
        <v>167</v>
      </c>
      <c r="J7" s="15"/>
      <c r="K7" s="18" t="s">
        <v>168</v>
      </c>
      <c r="L7" s="15"/>
      <c r="M7" s="18" t="s">
        <v>169</v>
      </c>
      <c r="O7" s="18" t="s">
        <v>172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2608117.5833333335</v>
      </c>
      <c r="F9" s="15"/>
      <c r="G9" s="143">
        <v>7717628</v>
      </c>
      <c r="H9" s="15"/>
      <c r="I9" s="1"/>
      <c r="J9" s="15"/>
      <c r="K9" s="7">
        <f aca="true" t="shared" si="0" ref="K9:K20">G9*$I$22</f>
        <v>5740978.014100826</v>
      </c>
      <c r="L9" s="15"/>
      <c r="M9" s="7">
        <f>K9-E9</f>
        <v>3132860.430767493</v>
      </c>
      <c r="O9" s="23">
        <f aca="true" t="shared" si="1" ref="O9:O20">M9/G9</f>
        <v>0.40593566193751407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2608117.5833333335</v>
      </c>
      <c r="F10" s="15"/>
      <c r="G10" s="143">
        <v>7113305</v>
      </c>
      <c r="H10" s="15"/>
      <c r="I10" s="1"/>
      <c r="J10" s="15"/>
      <c r="K10" s="7">
        <f t="shared" si="0"/>
        <v>5291435.090236725</v>
      </c>
      <c r="L10" s="15"/>
      <c r="M10" s="7">
        <f aca="true" t="shared" si="4" ref="M10:M20">K10-E10</f>
        <v>2683317.506903392</v>
      </c>
      <c r="O10" s="23">
        <f t="shared" si="1"/>
        <v>0.37722514455705075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2608117.5833333335</v>
      </c>
      <c r="F11" s="15"/>
      <c r="G11" s="143">
        <v>5816969</v>
      </c>
      <c r="H11" s="15"/>
      <c r="I11" s="1"/>
      <c r="J11" s="15"/>
      <c r="K11" s="7">
        <f t="shared" si="0"/>
        <v>4327118.5314588975</v>
      </c>
      <c r="L11" s="15"/>
      <c r="M11" s="7">
        <f t="shared" si="4"/>
        <v>1719000.948125564</v>
      </c>
      <c r="O11" s="23">
        <f t="shared" si="1"/>
        <v>0.2955148889611693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2608117.5833333335</v>
      </c>
      <c r="F12" s="15"/>
      <c r="G12" s="143">
        <v>4232448</v>
      </c>
      <c r="H12" s="15"/>
      <c r="I12" s="1"/>
      <c r="J12" s="15"/>
      <c r="K12" s="7">
        <f t="shared" si="0"/>
        <v>3148427.3294625</v>
      </c>
      <c r="L12" s="15"/>
      <c r="M12" s="7">
        <f t="shared" si="4"/>
        <v>540309.7461291663</v>
      </c>
      <c r="O12" s="23">
        <f t="shared" si="1"/>
        <v>0.12765892129783196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2608117.5833333335</v>
      </c>
      <c r="F13" s="15"/>
      <c r="G13" s="143">
        <v>2374445</v>
      </c>
      <c r="H13" s="15"/>
      <c r="I13" s="1"/>
      <c r="J13" s="15"/>
      <c r="K13" s="7">
        <f t="shared" si="0"/>
        <v>1766298.7307358733</v>
      </c>
      <c r="L13" s="15"/>
      <c r="M13" s="7">
        <f t="shared" si="4"/>
        <v>-841818.8525974602</v>
      </c>
      <c r="O13" s="23">
        <f t="shared" si="1"/>
        <v>-0.35453289193788873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2608117.5833333335</v>
      </c>
      <c r="F14" s="15"/>
      <c r="G14" s="143">
        <v>1272582</v>
      </c>
      <c r="H14" s="15"/>
      <c r="I14" s="1"/>
      <c r="J14" s="15"/>
      <c r="K14" s="7">
        <f t="shared" si="0"/>
        <v>946646.4674302075</v>
      </c>
      <c r="L14" s="15"/>
      <c r="M14" s="7">
        <f t="shared" si="4"/>
        <v>-1661471.115903126</v>
      </c>
      <c r="O14" s="23">
        <f t="shared" si="1"/>
        <v>-1.3055906149097867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2608117.5833333335</v>
      </c>
      <c r="F15" s="15"/>
      <c r="G15" s="143">
        <v>817960</v>
      </c>
      <c r="H15" s="15"/>
      <c r="I15" s="1"/>
      <c r="J15" s="15"/>
      <c r="K15" s="7">
        <f t="shared" si="0"/>
        <v>608462.908087033</v>
      </c>
      <c r="L15" s="15"/>
      <c r="M15" s="7">
        <f t="shared" si="4"/>
        <v>-1999654.6752463006</v>
      </c>
      <c r="O15" s="23">
        <f t="shared" si="1"/>
        <v>-2.4446851621672216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2608117.5833333335</v>
      </c>
      <c r="F16" s="15"/>
      <c r="G16" s="143">
        <v>1077271</v>
      </c>
      <c r="H16" s="15"/>
      <c r="I16" s="1"/>
      <c r="J16" s="15"/>
      <c r="K16" s="7">
        <f t="shared" si="0"/>
        <v>801358.801723588</v>
      </c>
      <c r="L16" s="15"/>
      <c r="M16" s="7">
        <f t="shared" si="4"/>
        <v>-1806758.7816097455</v>
      </c>
      <c r="O16" s="23">
        <f t="shared" si="1"/>
        <v>-1.6771627395611184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2608117.5833333335</v>
      </c>
      <c r="F17" s="15"/>
      <c r="G17" s="143">
        <v>929663</v>
      </c>
      <c r="H17" s="15"/>
      <c r="I17" s="1"/>
      <c r="J17" s="15"/>
      <c r="K17" s="7">
        <f t="shared" si="0"/>
        <v>691556.3750316828</v>
      </c>
      <c r="L17" s="15"/>
      <c r="M17" s="7">
        <f t="shared" si="4"/>
        <v>-1916561.2083016508</v>
      </c>
      <c r="O17" s="23">
        <f t="shared" si="1"/>
        <v>-2.0615655439677076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2608117.5833333335</v>
      </c>
      <c r="F18" s="15"/>
      <c r="G18" s="143">
        <v>1731685</v>
      </c>
      <c r="H18" s="15"/>
      <c r="I18" s="1"/>
      <c r="J18" s="15"/>
      <c r="K18" s="7">
        <f t="shared" si="0"/>
        <v>1288163.346607039</v>
      </c>
      <c r="L18" s="15"/>
      <c r="M18" s="7">
        <f t="shared" si="4"/>
        <v>-1319954.2367262945</v>
      </c>
      <c r="O18" s="23">
        <f t="shared" si="1"/>
        <v>-0.762236917641658</v>
      </c>
    </row>
    <row r="19" spans="1:15" ht="15">
      <c r="A19" s="16">
        <f t="shared" si="2"/>
        <v>11</v>
      </c>
      <c r="B19" s="15"/>
      <c r="C19" s="15" t="s">
        <v>170</v>
      </c>
      <c r="D19" s="15"/>
      <c r="E19" s="7">
        <f t="shared" si="3"/>
        <v>2608117.5833333335</v>
      </c>
      <c r="F19" s="15"/>
      <c r="G19" s="143">
        <v>3449783</v>
      </c>
      <c r="H19" s="15"/>
      <c r="I19" s="1"/>
      <c r="J19" s="15"/>
      <c r="K19" s="7">
        <f t="shared" si="0"/>
        <v>2566219.615200265</v>
      </c>
      <c r="L19" s="15"/>
      <c r="M19" s="7">
        <f t="shared" si="4"/>
        <v>-41897.96813306864</v>
      </c>
      <c r="O19" s="23">
        <f t="shared" si="1"/>
        <v>-0.012145102498640826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2608117.5833333335</v>
      </c>
      <c r="F20" s="15"/>
      <c r="G20" s="144">
        <v>5539541</v>
      </c>
      <c r="H20" s="15"/>
      <c r="I20" s="1"/>
      <c r="J20" s="15"/>
      <c r="K20" s="19">
        <f t="shared" si="0"/>
        <v>4120745.789925364</v>
      </c>
      <c r="L20" s="15"/>
      <c r="M20" s="19">
        <f t="shared" si="4"/>
        <v>1512628.2065920304</v>
      </c>
      <c r="O20" s="23">
        <f t="shared" si="1"/>
        <v>0.2730602059975782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92</v>
      </c>
      <c r="D22" s="15"/>
      <c r="E22" s="20">
        <f>'Sch1, pg1'!K37</f>
        <v>31297411</v>
      </c>
      <c r="F22" s="15"/>
      <c r="G22" s="21">
        <f>SUM(G9:G20)</f>
        <v>42073280</v>
      </c>
      <c r="H22" s="15"/>
      <c r="I22" s="22">
        <f>E22/G22</f>
        <v>0.7438785614052434</v>
      </c>
      <c r="J22" s="15"/>
      <c r="K22" s="20">
        <f>SUM(K9:K20)</f>
        <v>31297411.000000004</v>
      </c>
      <c r="L22" s="15"/>
      <c r="M22" s="20">
        <f>SUM(M9:M21)</f>
        <v>0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51">
        <v>39114</v>
      </c>
    </row>
    <row r="25" ht="15">
      <c r="R25" s="151">
        <f>R24-30</f>
        <v>39084</v>
      </c>
    </row>
    <row r="28" spans="6:9" ht="15">
      <c r="F28" s="11"/>
      <c r="G28" s="11"/>
      <c r="H28" s="11"/>
      <c r="I28" s="11"/>
    </row>
    <row r="29" spans="5:9" ht="15">
      <c r="E29" s="148"/>
      <c r="F29" s="149"/>
      <c r="G29" s="150" t="s">
        <v>215</v>
      </c>
      <c r="H29" s="149"/>
      <c r="I29" s="149"/>
    </row>
    <row r="30" spans="6:9" ht="15">
      <c r="F30" s="11"/>
      <c r="G30" s="146"/>
      <c r="H30" s="11"/>
      <c r="I30" s="11"/>
    </row>
    <row r="31" spans="6:9" ht="15">
      <c r="F31" s="11"/>
      <c r="G31" s="146"/>
      <c r="H31" s="11"/>
      <c r="I31" s="11"/>
    </row>
    <row r="32" spans="6:9" ht="15">
      <c r="F32" s="11"/>
      <c r="G32" s="146"/>
      <c r="H32" s="11"/>
      <c r="I32" s="11"/>
    </row>
    <row r="33" spans="6:9" ht="15">
      <c r="F33" s="11"/>
      <c r="G33" s="146"/>
      <c r="H33" s="11"/>
      <c r="I33" s="11"/>
    </row>
    <row r="34" spans="6:9" ht="15">
      <c r="F34" s="11"/>
      <c r="G34" s="146"/>
      <c r="H34" s="11"/>
      <c r="I34" s="11"/>
    </row>
    <row r="35" spans="6:9" ht="15">
      <c r="F35" s="11"/>
      <c r="G35" s="146"/>
      <c r="H35" s="11"/>
      <c r="I35" s="11"/>
    </row>
    <row r="36" spans="6:9" ht="15">
      <c r="F36" s="11"/>
      <c r="G36" s="146"/>
      <c r="H36" s="11"/>
      <c r="I36" s="11"/>
    </row>
    <row r="37" spans="6:9" ht="15">
      <c r="F37" s="11"/>
      <c r="G37" s="146"/>
      <c r="H37" s="11"/>
      <c r="I37" s="11"/>
    </row>
    <row r="38" spans="6:9" ht="15">
      <c r="F38" s="11"/>
      <c r="G38" s="146"/>
      <c r="H38" s="11"/>
      <c r="I38" s="11"/>
    </row>
    <row r="39" spans="6:9" ht="15">
      <c r="F39" s="11"/>
      <c r="G39" s="146"/>
      <c r="H39" s="11"/>
      <c r="I39" s="11"/>
    </row>
    <row r="40" spans="6:9" ht="15">
      <c r="F40" s="11"/>
      <c r="G40" s="146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66" t="s">
        <v>179</v>
      </c>
      <c r="B1" s="267"/>
      <c r="C1" s="267"/>
      <c r="D1" s="267"/>
      <c r="E1" s="267"/>
      <c r="F1" s="267"/>
      <c r="G1" s="267"/>
      <c r="H1" s="267"/>
      <c r="I1" s="268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69" t="e">
        <f>'Sch1, pg 3'!#REF!</f>
        <v>#REF!</v>
      </c>
      <c r="B3" s="250"/>
      <c r="C3" s="250"/>
      <c r="D3" s="250"/>
      <c r="E3" s="250"/>
      <c r="F3" s="250"/>
      <c r="G3" s="250"/>
      <c r="H3" s="250"/>
      <c r="I3" s="251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180</v>
      </c>
      <c r="B5" s="38" t="s">
        <v>181</v>
      </c>
      <c r="C5" s="39" t="s">
        <v>182</v>
      </c>
      <c r="D5" s="39" t="s">
        <v>183</v>
      </c>
      <c r="E5" s="40" t="s">
        <v>184</v>
      </c>
      <c r="F5" s="41" t="s">
        <v>185</v>
      </c>
      <c r="G5" s="42" t="s">
        <v>186</v>
      </c>
      <c r="H5" s="71" t="s">
        <v>195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70"/>
      <c r="D9" s="271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187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188</v>
      </c>
    </row>
    <row r="11" spans="1:9" ht="15">
      <c r="A11" s="77" t="s">
        <v>205</v>
      </c>
      <c r="B11" s="78">
        <v>0</v>
      </c>
      <c r="C11" s="79"/>
      <c r="D11" s="80"/>
      <c r="E11" s="79"/>
      <c r="F11" s="79"/>
      <c r="G11" s="81"/>
      <c r="H11" s="82">
        <v>0</v>
      </c>
      <c r="I11" s="83"/>
    </row>
    <row r="12" spans="1:9" ht="15">
      <c r="A12" s="53"/>
      <c r="B12" s="54" t="s">
        <v>178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189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189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189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190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191</v>
      </c>
    </row>
    <row r="19" spans="1:9" ht="15">
      <c r="A19" s="30" t="s">
        <v>192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52" t="str">
        <f>'Sch1, pg 3'!A5</f>
        <v>March 2008</v>
      </c>
      <c r="B22" s="253"/>
      <c r="C22" s="253"/>
      <c r="D22" s="253"/>
      <c r="E22" s="253"/>
      <c r="F22" s="253"/>
      <c r="G22" s="253"/>
      <c r="H22" s="253"/>
      <c r="I22" s="254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180</v>
      </c>
      <c r="B24" s="38" t="s">
        <v>181</v>
      </c>
      <c r="C24" s="39" t="s">
        <v>182</v>
      </c>
      <c r="D24" s="39" t="s">
        <v>183</v>
      </c>
      <c r="E24" s="40" t="s">
        <v>184</v>
      </c>
      <c r="F24" s="41" t="s">
        <v>185</v>
      </c>
      <c r="G24" s="42" t="s">
        <v>186</v>
      </c>
      <c r="H24" s="71" t="s">
        <v>195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187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188</v>
      </c>
    </row>
    <row r="29" spans="1:9" ht="15">
      <c r="A29" s="77" t="s">
        <v>205</v>
      </c>
      <c r="B29" s="78">
        <v>0</v>
      </c>
      <c r="C29" s="79"/>
      <c r="D29" s="80"/>
      <c r="E29" s="79"/>
      <c r="F29" s="79"/>
      <c r="G29" s="81"/>
      <c r="H29" s="82">
        <v>0</v>
      </c>
      <c r="I29" s="83"/>
    </row>
    <row r="30" spans="1:9" ht="15">
      <c r="A30" s="53"/>
      <c r="B30" s="54" t="s">
        <v>178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189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189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190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191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192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52" t="e">
        <f>'Sch1, pg 3'!#REF!</f>
        <v>#REF!</v>
      </c>
      <c r="B40" s="253"/>
      <c r="C40" s="253"/>
      <c r="D40" s="253"/>
      <c r="E40" s="253"/>
      <c r="F40" s="253"/>
      <c r="G40" s="253"/>
      <c r="H40" s="253"/>
      <c r="I40" s="254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180</v>
      </c>
      <c r="B42" s="38" t="s">
        <v>181</v>
      </c>
      <c r="C42" s="39" t="s">
        <v>182</v>
      </c>
      <c r="D42" s="39" t="s">
        <v>183</v>
      </c>
      <c r="E42" s="40" t="s">
        <v>184</v>
      </c>
      <c r="F42" s="41" t="s">
        <v>185</v>
      </c>
      <c r="G42" s="42" t="s">
        <v>186</v>
      </c>
      <c r="H42" s="71" t="s">
        <v>195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187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188</v>
      </c>
    </row>
    <row r="47" spans="1:9" ht="15">
      <c r="A47" s="77" t="s">
        <v>205</v>
      </c>
      <c r="B47" s="78">
        <v>0</v>
      </c>
      <c r="C47" s="79"/>
      <c r="D47" s="80"/>
      <c r="E47" s="79"/>
      <c r="F47" s="79"/>
      <c r="G47" s="81"/>
      <c r="H47" s="82">
        <v>0</v>
      </c>
      <c r="I47" s="83"/>
    </row>
    <row r="48" spans="1:9" ht="15">
      <c r="A48" s="53"/>
      <c r="B48" s="54" t="s">
        <v>178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189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189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190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191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192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2008-02-15T14:35:04Z</cp:lastPrinted>
  <dcterms:created xsi:type="dcterms:W3CDTF">1997-07-11T13:48:23Z</dcterms:created>
  <dcterms:modified xsi:type="dcterms:W3CDTF">2008-02-15T15:16:16Z</dcterms:modified>
  <cp:category/>
  <cp:version/>
  <cp:contentType/>
  <cp:contentStatus/>
</cp:coreProperties>
</file>