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<sst xmlns="http://schemas.openxmlformats.org/spreadsheetml/2006/main" count="270" uniqueCount="170">
  <si>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</si>
  <si>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</si>
  <si>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</si>
  <si>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</si>
  <si>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</si>
  <si>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</si>
  <si>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</si>
  <si>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</si>
  <si>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</si>
  <si>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</si>
  <si>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</si>
  <si>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</si>
  <si>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</si>
  <si>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</si>
  <si>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</si>
  <si>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</si>
  <si>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</si>
  <si>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</si>
  <si>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</si>
  <si>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</si>
  <si>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</si>
  <si>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</si>
  <si>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</si>
  <si>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</si>
  <si>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</si>
  <si>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</si>
  <si>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</si>
  <si>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</si>
  <si>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</si>
  <si>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</si>
  <si>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</si>
  <si>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</si>
  <si>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</si>
  <si>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</si>
  <si>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</si>
  <si>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</si>
  <si>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</si>
  <si>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</si>
  <si>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</si>
  <si>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</si>
  <si>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</si>
  <si>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</si>
  <si>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</si>
  <si>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</si>
  <si>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</si>
  <si>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</si>
  <si>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</si>
  <si>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</si>
  <si>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</si>
  <si>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</si>
  <si>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</si>
  <si>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</si>
  <si>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</si>
  <si>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</si>
  <si>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</si>
  <si>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</si>
  <si>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</si>
  <si>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</si>
  <si>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</si>
  <si>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</si>
  <si>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</si>
  <si>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</si>
  <si>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</si>
  <si>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</si>
  <si>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</si>
  <si>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</si>
  <si>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</si>
  <si>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</si>
  <si>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</si>
  <si>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</si>
  <si>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</si>
  <si>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</si>
  <si>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</si>
  <si>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</si>
  <si>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</si>
  <si>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</si>
  <si>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</si>
  <si>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</si>
  <si>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</si>
  <si>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</si>
  <si>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</si>
  <si>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</si>
  <si>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</si>
  <si>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</si>
  <si>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</si>
  <si>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</si>
  <si>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</si>
  <si>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</si>
  <si>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</si>
  <si>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</si>
  <si>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</si>
  <si>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</si>
  <si>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</si>
  <si>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</si>
  <si>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</si>
  <si>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</si>
  <si>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</si>
  <si>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</si>
  <si>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</si>
  <si>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</si>
  <si>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</si>
  <si>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</si>
  <si>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</si>
  <si>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</si>
  <si>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</si>
  <si>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</si>
  <si>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</si>
  <si>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</si>
  <si>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</si>
  <si>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</si>
  <si>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</si>
  <si>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</si>
  <si>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</si>
  <si>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</si>
  <si>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</si>
  <si>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</si>
  <si>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</si>
  <si>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</si>
  <si>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</si>
  <si>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</si>
  <si>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</si>
  <si>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</si>
  <si>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</si>
  <si>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</si>
  <si>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</si>
  <si>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</si>
  <si>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</si>
  <si>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</si>
  <si>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</si>
  <si>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</si>
  <si>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</si>
  <si>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</si>
  <si>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</si>
  <si>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</si>
  <si>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</si>
  <si>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</si>
  <si>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</si>
  <si>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</si>
  <si>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</si>
  <si>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</si>
  <si>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</si>
  <si>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</si>
  <si>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</si>
  <si>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</si>
  <si>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</si>
  <si>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</si>
  <si>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</si>
  <si>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</si>
  <si>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</si>
  <si>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</si>
  <si>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</si>
  <si>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</si>
  <si>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</si>
  <si>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</si>
  <si>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</si>
  <si>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</si>
  <si>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</si>
  <si>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</si>
  <si>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</si>
  <si>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</si>
  <si>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</si>
  <si>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</si>
  <si>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</si>
  <si>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</si>
  <si>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</si>
  <si>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#17-0217-GA-GCR</t>
  </si>
  <si>
    <t>10/31/16</t>
  </si>
  <si>
    <t>August</t>
  </si>
  <si>
    <t>September</t>
  </si>
  <si>
    <t>October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</si>
</sst>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3.6034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-0.0503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3.5531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42826</v>
      </c>
      <c r="C16" s="85" t="s">
        <v>146</v>
      </c>
      <c r="D16" s="84">
        <v>42856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2415635.04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2415635.04</v>
      </c>
    </row>
    <row r="24" spans="1:4" ht="15">
      <c r="A24" s="7" t="s">
        <v>151</v>
      </c>
      <c r="B24" s="33"/>
      <c r="C24" s="15" t="s">
        <v>40</v>
      </c>
      <c r="D24" s="36">
        <v>670382</v>
      </c>
    </row>
    <row r="25" spans="1:4" ht="15">
      <c r="A25" s="46" t="s">
        <v>152</v>
      </c>
      <c r="B25" s="23"/>
      <c r="C25" s="48" t="s">
        <v>51</v>
      </c>
      <c r="D25" s="89">
        <f>D23/D24</f>
        <v>3.6034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0.0075</v>
      </c>
    </row>
    <row r="42" spans="1:4" ht="15">
      <c r="A42" s="7" t="s">
        <v>161</v>
      </c>
      <c r="B42" s="33"/>
      <c r="C42" s="10" t="s">
        <v>51</v>
      </c>
      <c r="D42" s="43">
        <v>0.005</v>
      </c>
    </row>
    <row r="43" spans="1:4" ht="15">
      <c r="A43" s="7" t="s">
        <v>162</v>
      </c>
      <c r="B43" s="33"/>
      <c r="C43" s="10" t="s">
        <v>51</v>
      </c>
      <c r="D43" s="43">
        <v>-0.0697</v>
      </c>
    </row>
    <row r="44" spans="1:4" ht="15">
      <c r="A44" s="7" t="s">
        <v>163</v>
      </c>
      <c r="B44" s="33"/>
      <c r="C44" s="10" t="s">
        <v>51</v>
      </c>
      <c r="D44" s="43">
        <v>0.0069</v>
      </c>
    </row>
    <row r="45" spans="1:4" ht="15">
      <c r="A45" s="46" t="s">
        <v>164</v>
      </c>
      <c r="B45" s="23"/>
      <c r="C45" s="47" t="s">
        <v>51</v>
      </c>
      <c r="D45" s="89">
        <f>SUM(D41:D44)</f>
        <v>-0.0503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42826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2415635.04</v>
      </c>
      <c r="I15" s="77"/>
      <c r="J15" s="78">
        <f>+H15</f>
        <v>2415635.04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2415635.04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2415635.04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98">
        <v>42826</v>
      </c>
      <c r="L7" s="98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97">
        <v>42674</v>
      </c>
      <c r="L8" s="97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1" t="s">
        <v>103</v>
      </c>
      <c r="I19" s="102"/>
      <c r="J19" s="100" t="s">
        <v>102</v>
      </c>
      <c r="K19" s="101"/>
      <c r="L19" s="102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9"/>
      <c r="H20" s="92" t="s">
        <v>100</v>
      </c>
      <c r="I20" s="99"/>
      <c r="J20" s="91" t="s">
        <v>99</v>
      </c>
      <c r="K20" s="92"/>
      <c r="L20" s="99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3.48</v>
      </c>
      <c r="J29" s="103">
        <v>694148</v>
      </c>
      <c r="K29" s="104"/>
      <c r="L29" s="105"/>
      <c r="M29" s="64">
        <f>+I29*J29</f>
        <v>2415635.04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2415635.04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66</v>
      </c>
      <c r="D7" s="106"/>
      <c r="E7" s="106"/>
      <c r="F7" s="106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10/31/16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10/31/16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7"/>
      <c r="H27" s="107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10/31/16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79</v>
      </c>
      <c r="C35" s="106"/>
      <c r="D35" s="106"/>
      <c r="E35" s="106"/>
      <c r="F35" s="106"/>
      <c r="G35" s="106"/>
      <c r="H35" s="55" t="str">
        <f>G7</f>
        <v>10/31/16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37</v>
      </c>
      <c r="E7" s="106"/>
      <c r="F7" s="106"/>
      <c r="G7" s="106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24776</v>
      </c>
      <c r="H13" s="36">
        <v>21013</v>
      </c>
      <c r="I13" s="36">
        <v>34028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24776</v>
      </c>
      <c r="H15" s="39">
        <f>SUM(H13:H14)</f>
        <v>21013</v>
      </c>
      <c r="I15" s="39">
        <f>SUM(I13:I14)</f>
        <v>34028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97577.06</v>
      </c>
      <c r="H18" s="11">
        <v>85631.48</v>
      </c>
      <c r="I18" s="11">
        <v>134803.7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f>'Sch 4'!M36</f>
        <v>-306.24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97577.06</v>
      </c>
      <c r="H21" s="40">
        <f>SUM(H18:H19)</f>
        <v>85631.48</v>
      </c>
      <c r="I21" s="40">
        <f>SUM(I18:I20)</f>
        <v>134497.46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8988</v>
      </c>
      <c r="H24" s="41">
        <v>10913</v>
      </c>
      <c r="I24" s="41">
        <v>13832</v>
      </c>
    </row>
    <row r="25" spans="1:9" ht="15">
      <c r="A25" s="7"/>
      <c r="B25" s="1" t="s">
        <v>48</v>
      </c>
      <c r="F25" s="10" t="s">
        <v>40</v>
      </c>
      <c r="G25" s="41">
        <v>15720</v>
      </c>
      <c r="H25" s="41">
        <v>12916</v>
      </c>
      <c r="I25" s="41">
        <v>14120</v>
      </c>
    </row>
    <row r="26" spans="1:9" ht="15">
      <c r="A26" s="7" t="s">
        <v>49</v>
      </c>
      <c r="F26" s="10" t="s">
        <v>40</v>
      </c>
      <c r="G26" s="42">
        <f>SUM(G24:G25)</f>
        <v>24708</v>
      </c>
      <c r="H26" s="42">
        <f>SUM(H24:H25)</f>
        <v>23829</v>
      </c>
      <c r="I26" s="42">
        <f>SUM(I24:I25)</f>
        <v>27952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3.9492</v>
      </c>
      <c r="H28" s="43">
        <f>ROUND(H21/H26,4)</f>
        <v>3.5936</v>
      </c>
      <c r="I28" s="43">
        <f>ROUND(I21/I26,4)</f>
        <v>4.8117</v>
      </c>
    </row>
    <row r="29" spans="1:9" ht="15">
      <c r="A29" s="7" t="s">
        <v>52</v>
      </c>
      <c r="F29" s="10" t="s">
        <v>51</v>
      </c>
      <c r="G29" s="44">
        <v>3.7211</v>
      </c>
      <c r="H29" s="45">
        <v>4.115</v>
      </c>
      <c r="I29" s="45">
        <v>4.2912</v>
      </c>
    </row>
    <row r="30" spans="1:9" ht="15">
      <c r="A30" s="7" t="s">
        <v>53</v>
      </c>
      <c r="F30" s="10" t="s">
        <v>51</v>
      </c>
      <c r="G30" s="43">
        <f>ROUND(G28-G29,4)</f>
        <v>0.2281</v>
      </c>
      <c r="H30" s="43">
        <f>ROUND(H28-H29,4)</f>
        <v>-0.5214</v>
      </c>
      <c r="I30" s="43">
        <f>ROUND(I28-I29,4)</f>
        <v>0.5205</v>
      </c>
    </row>
    <row r="31" spans="1:9" ht="15">
      <c r="A31" s="7" t="s">
        <v>54</v>
      </c>
      <c r="F31" s="10" t="s">
        <v>40</v>
      </c>
      <c r="G31" s="41">
        <f>+G24</f>
        <v>8988</v>
      </c>
      <c r="H31" s="41">
        <f>+H24</f>
        <v>10913</v>
      </c>
      <c r="I31" s="41">
        <f>+I24</f>
        <v>13832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2050.16</v>
      </c>
      <c r="H32" s="40">
        <f>ROUND(H30*H31,2)</f>
        <v>-5690.04</v>
      </c>
      <c r="I32" s="40">
        <f>ROUND(I30*I31,2)</f>
        <v>7199.56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3559.68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10/31/16</v>
      </c>
      <c r="G38" s="33"/>
      <c r="H38" s="51" t="s">
        <v>61</v>
      </c>
      <c r="I38" s="41">
        <v>472394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0.0075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-3963.42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-0.009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406353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-3657.18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-306.24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406353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-306.24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2015-07-07T19:46:07Z</cp:lastPrinted>
  <dcterms:created xsi:type="dcterms:W3CDTF">1999-08-13T17:16:30Z</dcterms:created>
  <dcterms:modified xsi:type="dcterms:W3CDTF">2017-03-30T13:09:36Z</dcterms:modified>
  <cp:category/>
  <cp:version/>
  <cp:contentType/>
  <cp:contentStatus/>
</cp:coreProperties>
</file>