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oad Response\Contract Admin\Contracts\Broker Licenses\Ohio PUC\Certificate Renewal docs 2019\"/>
    </mc:Choice>
  </mc:AlternateContent>
  <xr:revisionPtr revIDLastSave="0" documentId="8_{C4F22A9B-18C5-40A8-9CDD-44F0A23CBE37}" xr6:coauthVersionLast="43" xr6:coauthVersionMax="43" xr10:uidLastSave="{00000000-0000-0000-0000-000000000000}"/>
  <bookViews>
    <workbookView xWindow="29955" yWindow="4260" windowWidth="21600" windowHeight="11385" xr2:uid="{4C3A696E-9F31-486A-B432-128BBF71C187}"/>
  </bookViews>
  <sheets>
    <sheet name="2019" sheetId="1" r:id="rId1"/>
    <sheet name="202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1" l="1"/>
  <c r="K8" i="1"/>
  <c r="G8" i="1"/>
  <c r="O6" i="1"/>
  <c r="N8" i="2"/>
  <c r="L8" i="2"/>
  <c r="I8" i="2"/>
  <c r="H8" i="2"/>
  <c r="F8" i="2"/>
  <c r="D8" i="2"/>
  <c r="M8" i="2"/>
  <c r="J8" i="2"/>
  <c r="N8" i="1"/>
  <c r="M8" i="1"/>
  <c r="L8" i="1"/>
  <c r="J8" i="1"/>
  <c r="I8" i="1"/>
  <c r="H8" i="1"/>
  <c r="F8" i="1"/>
  <c r="E8" i="1"/>
  <c r="D8" i="1"/>
  <c r="C8" i="1"/>
  <c r="E8" i="2" l="1"/>
  <c r="K8" i="2"/>
  <c r="G8" i="2"/>
  <c r="O7" i="2"/>
  <c r="O8" i="1"/>
  <c r="O6" i="2"/>
  <c r="O8" i="2" l="1"/>
  <c r="C8" i="2"/>
</calcChain>
</file>

<file path=xl/sharedStrings.xml><?xml version="1.0" encoding="utf-8"?>
<sst xmlns="http://schemas.openxmlformats.org/spreadsheetml/2006/main" count="50" uniqueCount="27">
  <si>
    <t xml:space="preserve">Enerwise Global Technologies, LLC </t>
  </si>
  <si>
    <t xml:space="preserve">Pro Forma 2019 </t>
  </si>
  <si>
    <t xml:space="preserve">Forecasted Revenues </t>
  </si>
  <si>
    <t xml:space="preserve">Forecasted Costs </t>
  </si>
  <si>
    <t xml:space="preserve">Forecasted Margin </t>
  </si>
  <si>
    <t>May</t>
  </si>
  <si>
    <t>Total</t>
  </si>
  <si>
    <t>Jan.</t>
  </si>
  <si>
    <t>Feb.</t>
  </si>
  <si>
    <t>Mar.</t>
  </si>
  <si>
    <t>Apr.</t>
  </si>
  <si>
    <t>Jun.</t>
  </si>
  <si>
    <t>Jul.</t>
  </si>
  <si>
    <t>Aug.</t>
  </si>
  <si>
    <t>Sep.</t>
  </si>
  <si>
    <t>Oct.</t>
  </si>
  <si>
    <t>Nov.</t>
  </si>
  <si>
    <t>Dec.</t>
  </si>
  <si>
    <t>Ohio</t>
  </si>
  <si>
    <t>Figures in $M</t>
  </si>
  <si>
    <t>Prepared by: Stephen Oyler</t>
  </si>
  <si>
    <t>Phone: 814-602-5567</t>
  </si>
  <si>
    <t>Email: Stephen.Oyler@CPowerEnergyManagement.com</t>
  </si>
  <si>
    <t>Address: 1001 Fleet St. Suite 400, Baltimore, MD 21202</t>
  </si>
  <si>
    <t>Pro Forma 2020</t>
  </si>
  <si>
    <t>Assumptions: Business is status quo compared to 2018 and 2019 results, plus inflation on pricing with comparable programs and participation</t>
  </si>
  <si>
    <t>Assumptions: Business is status quo compared to 2018 results, comparable program and customer participation to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</si>
</sst>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4" xfId="0" applyFill="1" applyBorder="1"/>
    <xf numFmtId="164" fontId="0" fillId="0" borderId="0" xfId="1" applyNumberFormat="1" applyFont="1"/>
    <xf numFmtId="164" fontId="0" fillId="0" borderId="3" xfId="1" applyNumberFormat="1" applyFont="1" applyBorder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ephen Oyler (CPower)" id="{9A94626C-EE50-4BB2-A3CB-A6AF83D330EC}" userId="S::Stephen.Oyler@CPowerEnergyManagement.com::767c92ec-4871-41bb-803e-c3b682f3b3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34F1-0385-4D03-AD63-599679A026FA}">
  <dimension ref="A1:O15"/>
  <sheetViews>
    <sheetView showGridLines="0" tabSelected="1" zoomScaleNormal="100" workbookViewId="0"/>
  </sheetViews>
  <sheetFormatPr defaultRowHeight="15" x14ac:dyDescent="0.25"/>
  <cols>
    <col min="1" max="1" width="2.28515625" customWidth="1"/>
    <col min="2" max="2" width="19" customWidth="1"/>
    <col min="3" max="14" width="5.5703125" bestFit="1" customWidth="1"/>
    <col min="15" max="15" width="6.57031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3" spans="1:15" x14ac:dyDescent="0.25">
      <c r="A3" t="s">
        <v>18</v>
      </c>
    </row>
    <row r="5" spans="1:15" x14ac:dyDescent="0.25">
      <c r="B5" t="s">
        <v>19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5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2" t="s">
        <v>6</v>
      </c>
    </row>
    <row r="6" spans="1:15" x14ac:dyDescent="0.25">
      <c r="B6" t="s">
        <v>2</v>
      </c>
      <c r="C6" s="3">
        <v>1.0765314559999999</v>
      </c>
      <c r="D6" s="3">
        <v>0.89266777599999991</v>
      </c>
      <c r="E6" s="3">
        <v>1.0257927680000001</v>
      </c>
      <c r="F6" s="3">
        <v>1.040655616</v>
      </c>
      <c r="G6" s="3">
        <v>1.0347617279999999</v>
      </c>
      <c r="H6" s="3">
        <v>1.4932037119999999</v>
      </c>
      <c r="I6" s="3">
        <v>1.5523988479999997</v>
      </c>
      <c r="J6" s="3">
        <v>1.524851328</v>
      </c>
      <c r="K6" s="3">
        <v>1.7281904639999999</v>
      </c>
      <c r="L6" s="3">
        <v>1.5884028159999999</v>
      </c>
      <c r="M6" s="3">
        <v>1.5035820799999999</v>
      </c>
      <c r="N6" s="3">
        <v>1.5799463679999999</v>
      </c>
      <c r="O6" s="4">
        <f>SUM(C6:N6)</f>
        <v>16.040984959999996</v>
      </c>
    </row>
    <row r="7" spans="1:15" x14ac:dyDescent="0.25">
      <c r="B7" t="s">
        <v>3</v>
      </c>
      <c r="C7" s="5">
        <v>0.7300733439999999</v>
      </c>
      <c r="D7" s="5">
        <v>0.60538216944156142</v>
      </c>
      <c r="E7" s="5">
        <v>0.69566379339014517</v>
      </c>
      <c r="F7" s="5">
        <v>0.70574335872030458</v>
      </c>
      <c r="G7" s="5">
        <v>0.70174628971006892</v>
      </c>
      <c r="H7" s="5">
        <v>1.0126487444627468</v>
      </c>
      <c r="I7" s="5">
        <v>1.0527932201742443</v>
      </c>
      <c r="J7" s="5">
        <v>1.0341112671916208</v>
      </c>
      <c r="K7" s="5">
        <v>1.1720101480447511</v>
      </c>
      <c r="L7" s="5">
        <v>1.0772100982585098</v>
      </c>
      <c r="M7" s="5">
        <v>1.0196870616329443</v>
      </c>
      <c r="N7" s="5">
        <v>1.0714751731568672</v>
      </c>
      <c r="O7" s="6">
        <f>SUM(C7:N7)</f>
        <v>10.878544668183766</v>
      </c>
    </row>
    <row r="8" spans="1:15" x14ac:dyDescent="0.25">
      <c r="B8" t="s">
        <v>4</v>
      </c>
      <c r="C8" s="3">
        <f t="shared" ref="C8:N8" si="0">C6-C7</f>
        <v>0.34645811199999998</v>
      </c>
      <c r="D8" s="3">
        <f t="shared" si="0"/>
        <v>0.28728560655843849</v>
      </c>
      <c r="E8" s="3">
        <f t="shared" si="0"/>
        <v>0.33012897460985491</v>
      </c>
      <c r="F8" s="3">
        <f t="shared" si="0"/>
        <v>0.33491225727969542</v>
      </c>
      <c r="G8" s="3">
        <f t="shared" si="0"/>
        <v>0.33301543828993097</v>
      </c>
      <c r="H8" s="3">
        <f t="shared" si="0"/>
        <v>0.48055496753725313</v>
      </c>
      <c r="I8" s="3">
        <f t="shared" si="0"/>
        <v>0.49960562782575546</v>
      </c>
      <c r="J8" s="3">
        <f t="shared" si="0"/>
        <v>0.49074006080837917</v>
      </c>
      <c r="K8" s="3">
        <f t="shared" si="0"/>
        <v>0.55618031595524875</v>
      </c>
      <c r="L8" s="3">
        <f t="shared" si="0"/>
        <v>0.51119271774149011</v>
      </c>
      <c r="M8" s="3">
        <f t="shared" si="0"/>
        <v>0.48389501836705562</v>
      </c>
      <c r="N8" s="3">
        <f t="shared" si="0"/>
        <v>0.50847119484313263</v>
      </c>
      <c r="O8" s="7">
        <f>O6-O7</f>
        <v>5.16244029181623</v>
      </c>
    </row>
    <row r="9" spans="1:15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1" spans="1:15" x14ac:dyDescent="0.25">
      <c r="B11" t="s">
        <v>26</v>
      </c>
    </row>
    <row r="12" spans="1:15" x14ac:dyDescent="0.25">
      <c r="B12" t="s">
        <v>20</v>
      </c>
    </row>
    <row r="13" spans="1:15" x14ac:dyDescent="0.25">
      <c r="B13" t="s">
        <v>23</v>
      </c>
    </row>
    <row r="14" spans="1:15" x14ac:dyDescent="0.25">
      <c r="B14" t="s">
        <v>22</v>
      </c>
    </row>
    <row r="15" spans="1:15" x14ac:dyDescent="0.25">
      <c r="B15" t="s">
        <v>21</v>
      </c>
    </row>
  </sheetData>
  <pageMargins left="0.25" right="0.25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40B1-2E9D-4DC9-A6F6-DB86970AAC37}">
  <dimension ref="A1:O14"/>
  <sheetViews>
    <sheetView showGridLines="0" workbookViewId="0"/>
  </sheetViews>
  <sheetFormatPr defaultRowHeight="15" x14ac:dyDescent="0.25"/>
  <cols>
    <col min="1" max="1" width="2.28515625" customWidth="1"/>
    <col min="2" max="2" width="19" customWidth="1"/>
    <col min="3" max="14" width="5.5703125" bestFit="1" customWidth="1"/>
    <col min="15" max="15" width="6.5703125" bestFit="1" customWidth="1"/>
  </cols>
  <sheetData>
    <row r="1" spans="1:15" x14ac:dyDescent="0.25">
      <c r="A1" t="s">
        <v>0</v>
      </c>
    </row>
    <row r="2" spans="1:15" x14ac:dyDescent="0.25">
      <c r="A2" t="s">
        <v>24</v>
      </c>
    </row>
    <row r="3" spans="1:15" x14ac:dyDescent="0.25">
      <c r="A3" t="s">
        <v>18</v>
      </c>
    </row>
    <row r="5" spans="1:15" x14ac:dyDescent="0.25">
      <c r="B5" t="s">
        <v>19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5</v>
      </c>
      <c r="H5" s="1" t="s">
        <v>11</v>
      </c>
      <c r="I5" s="1" t="s">
        <v>12</v>
      </c>
      <c r="J5" s="1" t="s">
        <v>13</v>
      </c>
      <c r="K5" s="1" t="s">
        <v>14</v>
      </c>
      <c r="L5" s="1" t="s">
        <v>15</v>
      </c>
      <c r="M5" s="1" t="s">
        <v>16</v>
      </c>
      <c r="N5" s="1" t="s">
        <v>17</v>
      </c>
      <c r="O5" s="2" t="s">
        <v>6</v>
      </c>
    </row>
    <row r="6" spans="1:15" x14ac:dyDescent="0.25">
      <c r="B6" t="s">
        <v>2</v>
      </c>
      <c r="C6" s="3">
        <v>1.0980620851199998</v>
      </c>
      <c r="D6" s="3">
        <v>0.91052113151999992</v>
      </c>
      <c r="E6" s="3">
        <v>1.0463086233600001</v>
      </c>
      <c r="F6" s="3">
        <v>1.0614687283199999</v>
      </c>
      <c r="G6" s="3">
        <v>1.0554569625599999</v>
      </c>
      <c r="H6" s="3">
        <v>1.5230677862399999</v>
      </c>
      <c r="I6" s="3">
        <v>1.5834468249599998</v>
      </c>
      <c r="J6" s="3">
        <v>1.55534835456</v>
      </c>
      <c r="K6" s="3">
        <v>1.7627542732799999</v>
      </c>
      <c r="L6" s="3">
        <v>1.6201708723199999</v>
      </c>
      <c r="M6" s="3">
        <v>1.5336537215999999</v>
      </c>
      <c r="N6" s="3">
        <v>1.6115452953599998</v>
      </c>
      <c r="O6" s="4">
        <f>SUM(C6:N6)</f>
        <v>16.361804659199997</v>
      </c>
    </row>
    <row r="7" spans="1:15" x14ac:dyDescent="0.25">
      <c r="B7" t="s">
        <v>3</v>
      </c>
      <c r="C7" s="5">
        <v>0.74467481087999987</v>
      </c>
      <c r="D7" s="5">
        <v>0.61748981283039261</v>
      </c>
      <c r="E7" s="5">
        <v>0.70957706925794806</v>
      </c>
      <c r="F7" s="5">
        <v>0.71985822589471071</v>
      </c>
      <c r="G7" s="5">
        <v>0.71578121550427032</v>
      </c>
      <c r="H7" s="5">
        <v>1.0329017193520018</v>
      </c>
      <c r="I7" s="5">
        <v>1.0738490845777291</v>
      </c>
      <c r="J7" s="5">
        <v>1.0547934925354532</v>
      </c>
      <c r="K7" s="5">
        <v>1.1954503510056462</v>
      </c>
      <c r="L7" s="5">
        <v>1.0987543002236799</v>
      </c>
      <c r="M7" s="5">
        <v>1.0400808028656032</v>
      </c>
      <c r="N7" s="5">
        <v>1.0929046766200046</v>
      </c>
      <c r="O7" s="6">
        <f>SUM(C7:N7)</f>
        <v>11.096115561547441</v>
      </c>
    </row>
    <row r="8" spans="1:15" x14ac:dyDescent="0.25">
      <c r="B8" t="s">
        <v>4</v>
      </c>
      <c r="C8" s="3">
        <f t="shared" ref="C8:N8" si="0">C6-C7</f>
        <v>0.35338727423999994</v>
      </c>
      <c r="D8" s="3">
        <f t="shared" si="0"/>
        <v>0.2930313186896073</v>
      </c>
      <c r="E8" s="3">
        <f t="shared" si="0"/>
        <v>0.33673155410205202</v>
      </c>
      <c r="F8" s="3">
        <f t="shared" si="0"/>
        <v>0.34161050242528923</v>
      </c>
      <c r="G8" s="3">
        <f t="shared" si="0"/>
        <v>0.33967574705572956</v>
      </c>
      <c r="H8" s="3">
        <f t="shared" si="0"/>
        <v>0.49016606688799813</v>
      </c>
      <c r="I8" s="3">
        <f t="shared" si="0"/>
        <v>0.50959774038227068</v>
      </c>
      <c r="J8" s="3">
        <f t="shared" si="0"/>
        <v>0.5005548620245468</v>
      </c>
      <c r="K8" s="3">
        <f t="shared" si="0"/>
        <v>0.56730392227435367</v>
      </c>
      <c r="L8" s="3">
        <f t="shared" si="0"/>
        <v>0.52141657209631997</v>
      </c>
      <c r="M8" s="3">
        <f t="shared" si="0"/>
        <v>0.49357291873439668</v>
      </c>
      <c r="N8" s="3">
        <f t="shared" si="0"/>
        <v>0.51864061873999523</v>
      </c>
      <c r="O8" s="7">
        <f>O6-O7</f>
        <v>5.2656890976525563</v>
      </c>
    </row>
    <row r="9" spans="1:15" x14ac:dyDescent="0.2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x14ac:dyDescent="0.25">
      <c r="B10" t="s">
        <v>25</v>
      </c>
    </row>
    <row r="11" spans="1:15" x14ac:dyDescent="0.25">
      <c r="B11" t="s">
        <v>20</v>
      </c>
    </row>
    <row r="12" spans="1:15" x14ac:dyDescent="0.25">
      <c r="B12" t="s">
        <v>23</v>
      </c>
    </row>
    <row r="13" spans="1:15" x14ac:dyDescent="0.25">
      <c r="B13" t="s">
        <v>22</v>
      </c>
    </row>
    <row r="14" spans="1:15" x14ac:dyDescent="0.25">
      <c r="B1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Oyler (CPower)</dc:creator>
  <cp:lastModifiedBy>Karen Cross (CPower)</cp:lastModifiedBy>
  <dcterms:created xsi:type="dcterms:W3CDTF">2019-04-25T19:51:52Z</dcterms:created>
  <dcterms:modified xsi:type="dcterms:W3CDTF">2019-04-29T14:49:02Z</dcterms:modified>
</cp:coreProperties>
</file>