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Summary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<sst xmlns="http://schemas.openxmlformats.org/spreadsheetml/2006/main" count="270" uniqueCount="170">
  <si>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</si>
  <si>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</si>
  <si>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</si>
  <si>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</si>
  <si>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</si>
  <si>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</si>
  <si>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</si>
  <si>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</si>
  <si>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</si>
  <si>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</si>
  <si>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</si>
  <si>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</si>
  <si>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</si>
  <si>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</si>
  <si>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</si>
  <si>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</si>
  <si>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</si>
  <si>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</si>
  <si>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</si>
  <si>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</si>
  <si>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</si>
  <si>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</si>
  <si>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</si>
  <si>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</si>
  <si>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</si>
  <si>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</si>
  <si>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</si>
  <si>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</si>
  <si>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</si>
  <si>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</si>
  <si>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</si>
  <si>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</si>
  <si>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</si>
  <si>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</si>
  <si>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</si>
  <si>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10/31/10</t>
  </si>
  <si>
    <t>Schedule 3</t>
  </si>
  <si>
    <t>Actual Adjustment</t>
  </si>
  <si>
    <t xml:space="preserve">Details for the Three Month Period Ended  </t>
  </si>
  <si>
    <t>August</t>
  </si>
  <si>
    <t>September</t>
  </si>
  <si>
    <t>October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</si>
  <si>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</si>
  <si>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</si>
  <si>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</si>
  <si>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</si>
  <si>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</si>
  <si>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</si>
  <si>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</si>
  <si>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</si>
  <si>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</si>
  <si>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</si>
  <si>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</si>
  <si>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</si>
  <si>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</si>
  <si>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</si>
  <si>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</si>
  <si>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</si>
  <si>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</si>
  <si>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</si>
  <si>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</si>
  <si>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</si>
  <si>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</si>
  <si>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</si>
  <si>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</si>
  <si>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</si>
  <si>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</si>
  <si>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</si>
  <si>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</si>
  <si>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</si>
  <si>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</si>
  <si>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</si>
  <si>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</si>
  <si>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</si>
  <si>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</si>
  <si>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</si>
  <si>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</si>
  <si>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</si>
  <si>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</si>
  <si>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</si>
  <si>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</si>
  <si>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</si>
  <si>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</si>
  <si>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</si>
  <si>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</si>
  <si>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</si>
  <si>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</si>
  <si>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</si>
  <si>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</si>
  <si>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</si>
  <si>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</si>
  <si>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</si>
  <si>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</si>
  <si>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</si>
  <si>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</si>
  <si>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</si>
  <si>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</si>
  <si>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</si>
  <si>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</si>
  <si>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</si>
  <si>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</si>
  <si>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</si>
  <si>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</si>
  <si>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</si>
  <si>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</si>
  <si>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</si>
  <si>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</si>
  <si>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</si>
  <si>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</si>
  <si>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</si>
  <si>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</si>
  <si>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</si>
  <si>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</si>
  <si>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</si>
  <si>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</si>
  <si>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</si>
  <si>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</si>
  <si>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</si>
  <si>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</si>
  <si>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</si>
  <si>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</si>
  <si>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</si>
  <si>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</si>
  <si>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</si>
  <si>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</si>
  <si>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</si>
  <si>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</si>
  <si>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</si>
  <si>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</si>
  <si>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</si>
  <si>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</si>
  <si>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</si>
  <si>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</si>
  <si>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</si>
  <si>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</si>
  <si>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</si>
  <si>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</si>
  <si>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</si>
  <si>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</si>
  <si>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</si>
  <si>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</si>
  <si>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</si>
  <si>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</si>
  <si>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>Case #11-0217-GA-GCR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</si>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</sst>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142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143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144</v>
      </c>
      <c r="B9" s="4"/>
      <c r="C9" s="6" t="s">
        <v>5</v>
      </c>
      <c r="D9" s="75" t="s">
        <v>6</v>
      </c>
    </row>
    <row r="10" spans="1:4" ht="15">
      <c r="A10" s="71" t="s">
        <v>145</v>
      </c>
      <c r="B10" s="74"/>
      <c r="C10" s="10" t="s">
        <v>55</v>
      </c>
      <c r="D10" s="43">
        <f>D25</f>
        <v>5.3883</v>
      </c>
    </row>
    <row r="11" spans="1:4" ht="15">
      <c r="A11" s="7" t="s">
        <v>146</v>
      </c>
      <c r="B11" s="33"/>
      <c r="C11" s="10" t="s">
        <v>55</v>
      </c>
      <c r="D11" s="43">
        <f>D35</f>
        <v>-0.0001</v>
      </c>
    </row>
    <row r="12" spans="1:4" ht="15.75" thickBot="1">
      <c r="A12" s="7" t="s">
        <v>147</v>
      </c>
      <c r="B12" s="33"/>
      <c r="C12" s="10" t="s">
        <v>55</v>
      </c>
      <c r="D12" s="43">
        <f>D45</f>
        <v>-0.4957</v>
      </c>
    </row>
    <row r="13" spans="1:4" ht="16.5" thickBot="1">
      <c r="A13" s="21" t="s">
        <v>148</v>
      </c>
      <c r="B13" s="23"/>
      <c r="C13" s="48" t="s">
        <v>55</v>
      </c>
      <c r="D13" s="54">
        <f>SUM(D10:D12)</f>
        <v>4.8925</v>
      </c>
    </row>
    <row r="14" spans="1:4" ht="15.75">
      <c r="A14" s="82"/>
      <c r="B14" s="33"/>
      <c r="C14" s="15"/>
      <c r="D14" s="83"/>
    </row>
    <row r="15" ht="15">
      <c r="A15" s="1" t="s">
        <v>149</v>
      </c>
    </row>
    <row r="16" spans="1:4" ht="18">
      <c r="A16" s="27" t="s">
        <v>150</v>
      </c>
      <c r="B16" s="84">
        <v>40634</v>
      </c>
      <c r="C16" s="85" t="s">
        <v>151</v>
      </c>
      <c r="D16" s="84">
        <v>40664</v>
      </c>
    </row>
    <row r="17" spans="1:4" ht="18">
      <c r="A17" s="27"/>
      <c r="B17" s="86"/>
      <c r="C17" s="85"/>
      <c r="D17" s="87"/>
    </row>
    <row r="19" spans="1:4" ht="15">
      <c r="A19" s="23" t="s">
        <v>152</v>
      </c>
      <c r="B19" s="23"/>
      <c r="C19" s="23"/>
      <c r="D19" s="23"/>
    </row>
    <row r="20" spans="1:4" ht="15">
      <c r="A20" s="62" t="s">
        <v>144</v>
      </c>
      <c r="B20" s="4"/>
      <c r="C20" s="30" t="s">
        <v>5</v>
      </c>
      <c r="D20" s="75" t="s">
        <v>6</v>
      </c>
    </row>
    <row r="21" spans="1:4" ht="15">
      <c r="A21" s="71" t="s">
        <v>153</v>
      </c>
      <c r="B21" s="74"/>
      <c r="C21" s="69" t="s">
        <v>9</v>
      </c>
      <c r="D21" s="88">
        <f>'Sch 1'!J36</f>
        <v>3182973.69</v>
      </c>
    </row>
    <row r="22" spans="1:4" ht="15">
      <c r="A22" s="7" t="s">
        <v>154</v>
      </c>
      <c r="B22" s="33"/>
      <c r="C22" s="15" t="s">
        <v>9</v>
      </c>
      <c r="D22" s="56">
        <v>0</v>
      </c>
    </row>
    <row r="23" spans="1:4" ht="15">
      <c r="A23" s="7" t="s">
        <v>155</v>
      </c>
      <c r="B23" s="33"/>
      <c r="C23" s="15" t="s">
        <v>9</v>
      </c>
      <c r="D23" s="16">
        <f>+D21+D22</f>
        <v>3182973.69</v>
      </c>
    </row>
    <row r="24" spans="1:4" ht="15">
      <c r="A24" s="7" t="s">
        <v>156</v>
      </c>
      <c r="B24" s="33"/>
      <c r="C24" s="15" t="s">
        <v>44</v>
      </c>
      <c r="D24" s="36">
        <v>590718</v>
      </c>
    </row>
    <row r="25" spans="1:4" ht="15">
      <c r="A25" s="46" t="s">
        <v>157</v>
      </c>
      <c r="B25" s="23"/>
      <c r="C25" s="48" t="s">
        <v>55</v>
      </c>
      <c r="D25" s="89">
        <f>D23/D24</f>
        <v>5.3883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158</v>
      </c>
    </row>
    <row r="29" spans="1:4" ht="15">
      <c r="A29" s="23" t="s">
        <v>159</v>
      </c>
      <c r="B29" s="23"/>
      <c r="C29" s="23"/>
      <c r="D29" s="23"/>
    </row>
    <row r="30" spans="1:4" ht="15">
      <c r="A30" s="62" t="s">
        <v>144</v>
      </c>
      <c r="B30" s="4"/>
      <c r="C30" s="6" t="s">
        <v>5</v>
      </c>
      <c r="D30" s="75" t="s">
        <v>6</v>
      </c>
    </row>
    <row r="31" spans="1:4" ht="15">
      <c r="A31" s="71" t="s">
        <v>160</v>
      </c>
      <c r="B31" s="74"/>
      <c r="C31" s="10" t="s">
        <v>55</v>
      </c>
      <c r="D31" s="43">
        <v>0</v>
      </c>
    </row>
    <row r="32" spans="1:4" ht="15">
      <c r="A32" s="7" t="s">
        <v>161</v>
      </c>
      <c r="B32" s="33"/>
      <c r="C32" s="10" t="s">
        <v>55</v>
      </c>
      <c r="D32" s="43">
        <v>0</v>
      </c>
    </row>
    <row r="33" spans="1:4" ht="15">
      <c r="A33" s="7" t="s">
        <v>162</v>
      </c>
      <c r="B33" s="33"/>
      <c r="C33" s="10" t="s">
        <v>55</v>
      </c>
      <c r="D33" s="43">
        <v>0</v>
      </c>
    </row>
    <row r="34" spans="1:4" ht="15">
      <c r="A34" s="7" t="s">
        <v>163</v>
      </c>
      <c r="B34" s="33"/>
      <c r="C34" s="10" t="s">
        <v>55</v>
      </c>
      <c r="D34" s="43">
        <v>-0.0001</v>
      </c>
    </row>
    <row r="35" spans="1:4" ht="15">
      <c r="A35" s="46" t="s">
        <v>164</v>
      </c>
      <c r="B35" s="23"/>
      <c r="C35" s="47" t="s">
        <v>55</v>
      </c>
      <c r="D35" s="89">
        <f>SUM(D31:D34)</f>
        <v>-0.0001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165</v>
      </c>
      <c r="B39" s="23"/>
      <c r="C39" s="23"/>
      <c r="D39" s="23"/>
    </row>
    <row r="40" spans="1:4" ht="15">
      <c r="A40" s="62" t="s">
        <v>144</v>
      </c>
      <c r="B40" s="4"/>
      <c r="C40" s="6" t="s">
        <v>5</v>
      </c>
      <c r="D40" s="75" t="s">
        <v>6</v>
      </c>
    </row>
    <row r="41" spans="1:4" ht="15">
      <c r="A41" s="71" t="s">
        <v>66</v>
      </c>
      <c r="B41" s="74"/>
      <c r="C41" s="10" t="s">
        <v>55</v>
      </c>
      <c r="D41" s="43">
        <f>'Sch 3'!I38</f>
        <v>-0.0215</v>
      </c>
    </row>
    <row r="42" spans="1:4" ht="15">
      <c r="A42" s="7" t="s">
        <v>166</v>
      </c>
      <c r="B42" s="33"/>
      <c r="C42" s="10" t="s">
        <v>55</v>
      </c>
      <c r="D42" s="43">
        <v>-0.1013</v>
      </c>
    </row>
    <row r="43" spans="1:4" ht="15">
      <c r="A43" s="7" t="s">
        <v>167</v>
      </c>
      <c r="B43" s="33"/>
      <c r="C43" s="10" t="s">
        <v>55</v>
      </c>
      <c r="D43" s="43">
        <v>-0.3269</v>
      </c>
    </row>
    <row r="44" spans="1:4" ht="15">
      <c r="A44" s="7" t="s">
        <v>168</v>
      </c>
      <c r="B44" s="33"/>
      <c r="C44" s="10" t="s">
        <v>55</v>
      </c>
      <c r="D44" s="43">
        <v>-0.046</v>
      </c>
    </row>
    <row r="45" spans="1:4" ht="15">
      <c r="A45" s="46" t="s">
        <v>169</v>
      </c>
      <c r="B45" s="23"/>
      <c r="C45" s="47" t="s">
        <v>55</v>
      </c>
      <c r="D45" s="89">
        <f>SUM(D41:D44)</f>
        <v>-0.4957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128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129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125</v>
      </c>
      <c r="F7" s="93"/>
      <c r="G7" s="93"/>
      <c r="H7" s="72">
        <v>40634</v>
      </c>
    </row>
    <row r="8" spans="3:9" ht="15">
      <c r="C8" s="93" t="s">
        <v>124</v>
      </c>
      <c r="D8" s="93"/>
      <c r="E8" s="93"/>
      <c r="F8" s="93"/>
      <c r="G8" s="93"/>
      <c r="H8" s="93"/>
      <c r="I8" s="73" t="s">
        <v>35</v>
      </c>
    </row>
    <row r="10" spans="1:10" ht="15">
      <c r="A10" s="71"/>
      <c r="B10" s="74"/>
      <c r="C10" s="74"/>
      <c r="D10" s="74"/>
      <c r="E10" s="74"/>
      <c r="F10" s="74"/>
      <c r="G10" s="94" t="s">
        <v>130</v>
      </c>
      <c r="H10" s="95"/>
      <c r="I10" s="95"/>
      <c r="J10" s="96"/>
    </row>
    <row r="11" spans="1:10" ht="15">
      <c r="A11" s="91" t="s">
        <v>131</v>
      </c>
      <c r="B11" s="92"/>
      <c r="C11" s="92"/>
      <c r="D11" s="92"/>
      <c r="E11" s="92"/>
      <c r="F11" s="23"/>
      <c r="G11" s="49" t="s">
        <v>101</v>
      </c>
      <c r="H11" s="29" t="s">
        <v>97</v>
      </c>
      <c r="I11" s="29" t="s">
        <v>93</v>
      </c>
      <c r="J11" s="75" t="s">
        <v>132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43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133</v>
      </c>
      <c r="B14" s="33" t="s">
        <v>134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135</v>
      </c>
      <c r="C15" s="23"/>
      <c r="D15" s="23"/>
      <c r="E15" s="23"/>
      <c r="G15" s="77"/>
      <c r="H15" s="77">
        <f>'Sch 1A'!M41</f>
        <v>3182973.69</v>
      </c>
      <c r="I15" s="77"/>
      <c r="J15" s="78">
        <f>+H15</f>
        <v>3182973.69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136</v>
      </c>
      <c r="B20" s="33" t="s">
        <v>137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138</v>
      </c>
      <c r="B26" s="33" t="s">
        <v>139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140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3182973.69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141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3182973.69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127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125</v>
      </c>
      <c r="E7" s="93"/>
      <c r="F7" s="93"/>
      <c r="G7" s="93"/>
      <c r="H7" s="93"/>
      <c r="I7" s="93"/>
      <c r="J7" s="93"/>
      <c r="K7" s="105">
        <v>40634</v>
      </c>
      <c r="L7" s="105"/>
      <c r="M7" s="31"/>
    </row>
    <row r="8" spans="1:13" s="1" customFormat="1" ht="15">
      <c r="A8" s="31"/>
      <c r="B8" s="31"/>
      <c r="C8" s="93" t="s">
        <v>124</v>
      </c>
      <c r="D8" s="93"/>
      <c r="E8" s="93"/>
      <c r="F8" s="93"/>
      <c r="G8" s="93"/>
      <c r="H8" s="93"/>
      <c r="I8" s="93"/>
      <c r="J8" s="93"/>
      <c r="K8" s="104" t="s">
        <v>35</v>
      </c>
      <c r="L8" s="104"/>
      <c r="M8" s="31"/>
    </row>
    <row r="10" spans="1:13" s="1" customFormat="1" ht="15">
      <c r="A10" s="1" t="s">
        <v>123</v>
      </c>
      <c r="F10" s="23"/>
      <c r="G10" s="23" t="s">
        <v>122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121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120</v>
      </c>
      <c r="F12" s="4"/>
      <c r="G12" s="4"/>
      <c r="H12" s="4"/>
      <c r="I12" s="1" t="s">
        <v>119</v>
      </c>
      <c r="L12" s="23"/>
      <c r="M12" s="4"/>
    </row>
    <row r="14" spans="1:13" s="1" customFormat="1" ht="15">
      <c r="A14" s="1" t="s">
        <v>118</v>
      </c>
      <c r="F14" s="48" t="s">
        <v>110</v>
      </c>
      <c r="G14" s="1" t="s">
        <v>117</v>
      </c>
      <c r="I14" s="23"/>
      <c r="J14" s="1" t="s">
        <v>116</v>
      </c>
      <c r="L14" s="23"/>
      <c r="M14" s="1" t="s">
        <v>115</v>
      </c>
    </row>
    <row r="15" spans="1:13" s="1" customFormat="1" ht="15">
      <c r="A15" s="1" t="s">
        <v>114</v>
      </c>
      <c r="F15" s="4"/>
      <c r="G15" s="1" t="s">
        <v>44</v>
      </c>
      <c r="I15" s="30" t="s">
        <v>110</v>
      </c>
      <c r="J15" s="1" t="s">
        <v>113</v>
      </c>
      <c r="L15" s="4"/>
      <c r="M15" s="1" t="s">
        <v>112</v>
      </c>
    </row>
    <row r="16" spans="1:12" s="1" customFormat="1" ht="15">
      <c r="A16" s="1" t="s">
        <v>111</v>
      </c>
      <c r="F16" s="30" t="s">
        <v>110</v>
      </c>
      <c r="G16" s="1" t="s">
        <v>109</v>
      </c>
      <c r="I16" s="4"/>
      <c r="J16" s="1" t="s">
        <v>108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107</v>
      </c>
      <c r="I19" s="100"/>
      <c r="J19" s="98" t="s">
        <v>106</v>
      </c>
      <c r="K19" s="99"/>
      <c r="L19" s="100"/>
      <c r="M19" s="68" t="s">
        <v>105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104</v>
      </c>
      <c r="I20" s="97"/>
      <c r="J20" s="91" t="s">
        <v>103</v>
      </c>
      <c r="K20" s="92"/>
      <c r="L20" s="97"/>
      <c r="M20" s="67" t="s">
        <v>102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101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100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99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98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97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97</v>
      </c>
      <c r="G29" s="8"/>
      <c r="H29" s="66" t="s">
        <v>96</v>
      </c>
      <c r="I29" s="65">
        <v>5.43</v>
      </c>
      <c r="J29" s="101">
        <v>586183</v>
      </c>
      <c r="K29" s="102"/>
      <c r="L29" s="103"/>
      <c r="M29" s="64">
        <f>+I29*J29</f>
        <v>3182973.69</v>
      </c>
      <c r="N29" s="19"/>
    </row>
    <row r="30" spans="1:14" s="1" customFormat="1" ht="15">
      <c r="A30" s="7"/>
      <c r="B30" s="33" t="s">
        <v>95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94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93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92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91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90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89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3182973.69</v>
      </c>
    </row>
    <row r="45" s="1" customFormat="1" ht="15">
      <c r="M45" s="33"/>
    </row>
    <row r="46" s="1" customFormat="1" ht="15">
      <c r="A46" s="1" t="s">
        <v>88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68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69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70</v>
      </c>
      <c r="D7" s="106"/>
      <c r="E7" s="106"/>
      <c r="F7" s="106"/>
      <c r="G7" s="55" t="s">
        <v>35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71</v>
      </c>
      <c r="G11" s="55" t="str">
        <f>G7</f>
        <v>10/31/10</v>
      </c>
      <c r="I11" s="10" t="s">
        <v>44</v>
      </c>
      <c r="J11" s="41"/>
    </row>
    <row r="12" spans="1:10" ht="9" customHeight="1">
      <c r="A12" s="7"/>
      <c r="I12" s="10"/>
      <c r="J12" s="41"/>
    </row>
    <row r="13" spans="1:10" ht="15">
      <c r="A13" s="7" t="s">
        <v>72</v>
      </c>
      <c r="G13" s="55" t="str">
        <f>G7</f>
        <v>10/31/10</v>
      </c>
      <c r="I13" s="10" t="s">
        <v>44</v>
      </c>
      <c r="J13" s="38"/>
    </row>
    <row r="14" spans="1:10" ht="9" customHeight="1">
      <c r="A14" s="7"/>
      <c r="I14" s="10"/>
      <c r="J14" s="8"/>
    </row>
    <row r="15" spans="1:10" ht="15">
      <c r="A15" s="7" t="s">
        <v>73</v>
      </c>
      <c r="I15" s="10" t="s">
        <v>74</v>
      </c>
      <c r="J15" s="43"/>
    </row>
    <row r="16" spans="1:10" ht="9" customHeight="1">
      <c r="A16" s="7"/>
      <c r="I16" s="10"/>
      <c r="J16" s="8"/>
    </row>
    <row r="17" spans="1:10" ht="15">
      <c r="A17" s="7" t="s">
        <v>75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76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77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78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79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80</v>
      </c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71</v>
      </c>
      <c r="G29" s="55" t="str">
        <f>G7</f>
        <v>10/31/10</v>
      </c>
      <c r="I29" s="10" t="s">
        <v>44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81</v>
      </c>
      <c r="B31" s="22"/>
      <c r="C31" s="22"/>
      <c r="D31" s="22"/>
      <c r="E31" s="22"/>
      <c r="F31" s="22"/>
      <c r="G31" s="23"/>
      <c r="H31" s="23"/>
      <c r="I31" s="48" t="s">
        <v>55</v>
      </c>
      <c r="J31" s="58"/>
    </row>
    <row r="34" spans="1:10" ht="15">
      <c r="A34" s="93" t="s">
        <v>82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83</v>
      </c>
      <c r="C35" s="106"/>
      <c r="D35" s="106"/>
      <c r="E35" s="106"/>
      <c r="F35" s="106"/>
      <c r="G35" s="106"/>
      <c r="H35" s="55" t="str">
        <f>G7</f>
        <v>10/31/10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84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85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86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87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8">
    <mergeCell ref="B35:G35"/>
    <mergeCell ref="A37:G37"/>
    <mergeCell ref="A3:J3"/>
    <mergeCell ref="A4:J4"/>
    <mergeCell ref="A5:J5"/>
    <mergeCell ref="C7:F7"/>
    <mergeCell ref="A9:G9"/>
    <mergeCell ref="A34:J34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36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37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38</v>
      </c>
      <c r="E7" s="106"/>
      <c r="F7" s="106"/>
      <c r="G7" s="106"/>
      <c r="H7" s="32" t="s">
        <v>35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39</v>
      </c>
      <c r="H10" s="6" t="s">
        <v>40</v>
      </c>
      <c r="I10" s="6" t="s">
        <v>41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42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43</v>
      </c>
      <c r="F13" s="10" t="s">
        <v>44</v>
      </c>
      <c r="G13" s="36">
        <v>12478</v>
      </c>
      <c r="H13" s="36">
        <v>14372</v>
      </c>
      <c r="I13" s="36">
        <v>27176</v>
      </c>
    </row>
    <row r="14" spans="1:9" ht="15">
      <c r="A14" s="7"/>
      <c r="B14" s="1" t="s">
        <v>45</v>
      </c>
      <c r="D14" s="23"/>
      <c r="F14" s="10" t="s">
        <v>44</v>
      </c>
      <c r="G14" s="37"/>
      <c r="H14" s="38"/>
      <c r="I14" s="38"/>
    </row>
    <row r="15" spans="1:9" ht="15">
      <c r="A15" s="7" t="s">
        <v>46</v>
      </c>
      <c r="F15" s="10" t="s">
        <v>44</v>
      </c>
      <c r="G15" s="39">
        <f>SUM(G13:G14)</f>
        <v>12478</v>
      </c>
      <c r="H15" s="39">
        <f>SUM(H13:H14)</f>
        <v>14372</v>
      </c>
      <c r="I15" s="39">
        <f>SUM(I13:I14)</f>
        <v>27176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47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43</v>
      </c>
      <c r="F18" s="10" t="s">
        <v>9</v>
      </c>
      <c r="G18" s="11">
        <v>73863.5</v>
      </c>
      <c r="H18" s="11">
        <v>67453.43</v>
      </c>
      <c r="I18" s="11">
        <v>130262.16</v>
      </c>
    </row>
    <row r="19" spans="1:9" ht="15">
      <c r="A19" s="7"/>
      <c r="B19" s="1" t="s">
        <v>48</v>
      </c>
      <c r="D19" s="33" t="s">
        <v>2</v>
      </c>
      <c r="F19" s="10" t="s">
        <v>9</v>
      </c>
      <c r="G19" s="11"/>
      <c r="H19" s="11"/>
      <c r="I19" s="11">
        <f>'Sch 4'!M36</f>
        <v>-2186.29</v>
      </c>
    </row>
    <row r="20" spans="1:9" ht="15">
      <c r="A20" s="7" t="s">
        <v>49</v>
      </c>
      <c r="F20" s="10" t="s">
        <v>9</v>
      </c>
      <c r="G20" s="40">
        <f>SUM(G18:G19)</f>
        <v>73863.5</v>
      </c>
      <c r="H20" s="40">
        <f>SUM(H18:H19)</f>
        <v>67453.43</v>
      </c>
      <c r="I20" s="40">
        <f>SUM(I18:I19)</f>
        <v>128075.87</v>
      </c>
    </row>
    <row r="21" spans="1:9" ht="15">
      <c r="A21" s="7"/>
      <c r="F21" s="10"/>
      <c r="G21" s="8"/>
      <c r="H21" s="8"/>
      <c r="I21" s="8"/>
    </row>
    <row r="22" spans="1:9" ht="15">
      <c r="A22" s="34" t="s">
        <v>50</v>
      </c>
      <c r="B22" s="35"/>
      <c r="C22" s="35"/>
      <c r="F22" s="10"/>
      <c r="G22" s="8"/>
      <c r="H22" s="8"/>
      <c r="I22" s="8"/>
    </row>
    <row r="23" spans="1:9" ht="15">
      <c r="A23" s="7"/>
      <c r="B23" s="1" t="s">
        <v>51</v>
      </c>
      <c r="F23" s="10" t="s">
        <v>44</v>
      </c>
      <c r="G23" s="41">
        <v>7361</v>
      </c>
      <c r="H23" s="41">
        <v>9516</v>
      </c>
      <c r="I23" s="41">
        <v>13418</v>
      </c>
    </row>
    <row r="24" spans="1:9" ht="15">
      <c r="A24" s="7"/>
      <c r="B24" s="1" t="s">
        <v>52</v>
      </c>
      <c r="F24" s="10" t="s">
        <v>44</v>
      </c>
      <c r="G24" s="41">
        <v>4999</v>
      </c>
      <c r="H24" s="41">
        <v>5911</v>
      </c>
      <c r="I24" s="41">
        <v>8448</v>
      </c>
    </row>
    <row r="25" spans="1:9" ht="15">
      <c r="A25" s="7" t="s">
        <v>53</v>
      </c>
      <c r="F25" s="10" t="s">
        <v>44</v>
      </c>
      <c r="G25" s="42">
        <f>SUM(G23:G24)</f>
        <v>12360</v>
      </c>
      <c r="H25" s="42">
        <f>SUM(H23:H24)</f>
        <v>15427</v>
      </c>
      <c r="I25" s="42">
        <f>SUM(I23:I24)</f>
        <v>21866</v>
      </c>
    </row>
    <row r="26" spans="1:9" ht="15">
      <c r="A26" s="7"/>
      <c r="F26" s="10"/>
      <c r="G26" s="8"/>
      <c r="H26" s="8"/>
      <c r="I26" s="8"/>
    </row>
    <row r="27" spans="1:9" ht="15">
      <c r="A27" s="7" t="s">
        <v>54</v>
      </c>
      <c r="F27" s="10" t="s">
        <v>55</v>
      </c>
      <c r="G27" s="43">
        <f>ROUND(G20/G25,4)</f>
        <v>5.976</v>
      </c>
      <c r="H27" s="43">
        <f>ROUND(H20/H25,4)</f>
        <v>4.3724</v>
      </c>
      <c r="I27" s="43">
        <f>ROUND(I20/I25,4)</f>
        <v>5.8573</v>
      </c>
    </row>
    <row r="28" spans="1:9" ht="15">
      <c r="A28" s="7" t="s">
        <v>56</v>
      </c>
      <c r="F28" s="10" t="s">
        <v>55</v>
      </c>
      <c r="G28" s="44">
        <v>6.2871</v>
      </c>
      <c r="H28" s="45">
        <v>5.3435</v>
      </c>
      <c r="I28" s="45">
        <v>5.6812</v>
      </c>
    </row>
    <row r="29" spans="1:9" ht="15">
      <c r="A29" s="7" t="s">
        <v>57</v>
      </c>
      <c r="F29" s="10" t="s">
        <v>55</v>
      </c>
      <c r="G29" s="43">
        <f>ROUND(G27-G28,4)</f>
        <v>-0.3111</v>
      </c>
      <c r="H29" s="43">
        <f>ROUND(H27-H28,4)</f>
        <v>-0.9711</v>
      </c>
      <c r="I29" s="43">
        <f>ROUND(I27-I28,4)</f>
        <v>0.1761</v>
      </c>
    </row>
    <row r="30" spans="1:9" ht="15">
      <c r="A30" s="7" t="s">
        <v>58</v>
      </c>
      <c r="F30" s="10" t="s">
        <v>44</v>
      </c>
      <c r="G30" s="41">
        <f>+G23</f>
        <v>7361</v>
      </c>
      <c r="H30" s="41">
        <f>+H23</f>
        <v>9516</v>
      </c>
      <c r="I30" s="41">
        <f>+I23</f>
        <v>13418</v>
      </c>
    </row>
    <row r="31" spans="1:9" ht="15">
      <c r="A31" s="46" t="s">
        <v>59</v>
      </c>
      <c r="B31" s="23"/>
      <c r="C31" s="23"/>
      <c r="D31" s="23"/>
      <c r="E31" s="23"/>
      <c r="F31" s="47" t="s">
        <v>9</v>
      </c>
      <c r="G31" s="40">
        <f>ROUND(G29*G30,2)</f>
        <v>-2290.01</v>
      </c>
      <c r="H31" s="40">
        <f>ROUND(H29*H30,2)</f>
        <v>-9240.99</v>
      </c>
      <c r="I31" s="40">
        <f>ROUND(I29*I30,2)</f>
        <v>2362.91</v>
      </c>
    </row>
    <row r="33" spans="8:9" ht="15">
      <c r="H33" s="31"/>
      <c r="I33" s="31"/>
    </row>
    <row r="34" spans="1:9" ht="15">
      <c r="A34" s="23"/>
      <c r="B34" s="23"/>
      <c r="C34" s="23"/>
      <c r="D34" s="23"/>
      <c r="E34" s="23"/>
      <c r="F34" s="23"/>
      <c r="G34" s="23"/>
      <c r="H34" s="48"/>
      <c r="I34" s="48"/>
    </row>
    <row r="35" spans="1:9" ht="15">
      <c r="A35" s="91" t="s">
        <v>4</v>
      </c>
      <c r="B35" s="92"/>
      <c r="C35" s="92"/>
      <c r="D35" s="92"/>
      <c r="E35" s="92"/>
      <c r="F35" s="23"/>
      <c r="G35" s="23"/>
      <c r="H35" s="50" t="s">
        <v>60</v>
      </c>
      <c r="I35" s="47" t="s">
        <v>61</v>
      </c>
    </row>
    <row r="36" spans="1:9" ht="15">
      <c r="A36" s="7" t="s">
        <v>62</v>
      </c>
      <c r="B36" s="33"/>
      <c r="C36" s="33"/>
      <c r="D36" s="33"/>
      <c r="E36" s="33"/>
      <c r="F36" s="33"/>
      <c r="G36" s="33"/>
      <c r="H36" s="51" t="s">
        <v>63</v>
      </c>
      <c r="I36" s="40">
        <f>+G31+H31+I31</f>
        <v>-9168.09</v>
      </c>
    </row>
    <row r="37" spans="1:9" ht="15.75" thickBot="1">
      <c r="A37" s="7" t="s">
        <v>64</v>
      </c>
      <c r="B37" s="33"/>
      <c r="C37" s="33"/>
      <c r="D37" s="33"/>
      <c r="E37" s="52"/>
      <c r="F37" s="52" t="str">
        <f>H7</f>
        <v>10/31/10</v>
      </c>
      <c r="G37" s="33"/>
      <c r="H37" s="51" t="s">
        <v>65</v>
      </c>
      <c r="I37" s="41">
        <v>426265</v>
      </c>
    </row>
    <row r="38" spans="1:9" ht="16.5" thickBot="1">
      <c r="A38" s="46"/>
      <c r="B38" s="22" t="s">
        <v>66</v>
      </c>
      <c r="C38" s="22"/>
      <c r="D38" s="22"/>
      <c r="E38" s="22"/>
      <c r="F38" s="23"/>
      <c r="G38" s="23"/>
      <c r="H38" s="53" t="s">
        <v>67</v>
      </c>
      <c r="I38" s="54">
        <f>+I36/I37</f>
        <v>-0.0215</v>
      </c>
    </row>
  </sheetData>
  <sheetProtection/>
  <mergeCells count="6">
    <mergeCell ref="A3:I3"/>
    <mergeCell ref="A4:I4"/>
    <mergeCell ref="A5:I5"/>
    <mergeCell ref="D7:G7"/>
    <mergeCell ref="A10:D10"/>
    <mergeCell ref="A35:E35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35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-16333.62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-0.0387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365564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-14147.33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-2186.29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v>365564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-2186.29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2011-03-29T17:38:23Z</cp:lastPrinted>
  <dcterms:created xsi:type="dcterms:W3CDTF">1999-08-13T17:16:30Z</dcterms:created>
  <dcterms:modified xsi:type="dcterms:W3CDTF">2011-03-30T13:57:44Z</dcterms:modified>
  <cp:category/>
  <cp:version/>
  <cp:contentType/>
  <cp:contentStatus/>
</cp:coreProperties>
</file>