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<sst xmlns="http://schemas.openxmlformats.org/spreadsheetml/2006/main" count="269" uniqueCount="170">
  <si>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</si>
  <si>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</si>
  <si>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</si>
  <si>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</si>
  <si>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</si>
  <si>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</si>
  <si>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</si>
  <si>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</si>
  <si>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</si>
  <si>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</si>
  <si>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</si>
  <si>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</si>
  <si>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</si>
  <si>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</si>
  <si>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</si>
  <si>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</si>
  <si>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</si>
  <si>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</si>
  <si>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</si>
  <si>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</si>
  <si>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</si>
  <si>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</si>
  <si>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</si>
  <si>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</si>
  <si>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</si>
  <si>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</si>
  <si>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</si>
  <si>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</si>
  <si>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</si>
  <si>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</si>
  <si>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</si>
  <si>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</si>
  <si>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</si>
  <si>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</si>
  <si>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</si>
  <si>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</si>
  <si>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</si>
  <si>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</si>
  <si>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</si>
  <si>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</si>
  <si>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</si>
  <si>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</si>
  <si>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</si>
  <si>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</si>
  <si>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</si>
  <si>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</si>
  <si>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</si>
  <si>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</si>
  <si>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</si>
  <si>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</si>
  <si>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</si>
  <si>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</si>
  <si>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</si>
  <si>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</si>
  <si>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</si>
  <si>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</si>
  <si>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</si>
  <si>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</si>
  <si>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</si>
  <si>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</si>
  <si>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</si>
  <si>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</si>
  <si>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</si>
  <si>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</si>
  <si>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</si>
  <si>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</si>
  <si>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</si>
  <si>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</si>
  <si>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</si>
  <si>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</si>
  <si>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</si>
  <si>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</si>
  <si>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</si>
  <si>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</si>
  <si>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</si>
  <si>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</si>
  <si>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</si>
  <si>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</si>
  <si>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</si>
  <si>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</si>
  <si>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</si>
  <si>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</si>
  <si>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</si>
  <si>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</si>
  <si>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</si>
  <si>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</si>
  <si>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</si>
  <si>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</si>
  <si>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</si>
  <si>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</si>
  <si>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</si>
  <si>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</si>
  <si>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</si>
  <si>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</si>
  <si>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</si>
  <si>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</si>
  <si>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</si>
  <si>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</si>
  <si>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</si>
  <si>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</si>
  <si>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</si>
  <si>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</si>
  <si>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</si>
  <si>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</si>
  <si>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</si>
  <si>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</si>
  <si>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</si>
  <si>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</si>
  <si>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</si>
  <si>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</si>
  <si>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</si>
  <si>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</si>
  <si>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</si>
  <si>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</si>
  <si>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</si>
  <si>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</si>
  <si>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</si>
  <si>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</si>
  <si>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</si>
  <si>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</si>
  <si>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</si>
  <si>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</si>
  <si>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</si>
  <si>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</si>
  <si>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</si>
  <si>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</si>
  <si>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</si>
  <si>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</si>
  <si>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</si>
  <si>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</si>
  <si>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</si>
  <si>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</si>
  <si>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</si>
  <si>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</si>
  <si>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</si>
  <si>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</si>
  <si>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</si>
  <si>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</si>
  <si>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</si>
  <si>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</si>
  <si>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</si>
  <si>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</si>
  <si>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</si>
  <si>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</si>
  <si>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</si>
  <si>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</si>
  <si>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</si>
  <si>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</si>
  <si>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</si>
  <si>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</si>
  <si>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</si>
  <si>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</si>
  <si>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</si>
  <si>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</si>
  <si>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</si>
  <si>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</si>
  <si>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</si>
  <si>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</si>
  <si>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</si>
  <si>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</si>
  <si>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</si>
  <si>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</si>
  <si>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</si>
  <si>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</si>
  <si>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</si>
  <si>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#17-0217-GA-GCR</t>
  </si>
  <si>
    <t>4/30/17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</si>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</sst>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3.886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-0.1462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3.7398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42948</v>
      </c>
      <c r="C16" s="84" t="s">
        <v>146</v>
      </c>
      <c r="D16" s="83">
        <v>42979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2724540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2724540</v>
      </c>
    </row>
    <row r="24" spans="1:4" ht="15">
      <c r="A24" s="7" t="s">
        <v>151</v>
      </c>
      <c r="B24" s="33"/>
      <c r="C24" s="15" t="s">
        <v>40</v>
      </c>
      <c r="D24" s="36">
        <v>701121</v>
      </c>
    </row>
    <row r="25" spans="1:4" ht="15">
      <c r="A25" s="46" t="s">
        <v>152</v>
      </c>
      <c r="B25" s="23"/>
      <c r="C25" s="48" t="s">
        <v>51</v>
      </c>
      <c r="D25" s="88">
        <f>D23/D24</f>
        <v>3.886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-0.0799</v>
      </c>
    </row>
    <row r="42" spans="1:4" ht="15">
      <c r="A42" s="7" t="s">
        <v>161</v>
      </c>
      <c r="B42" s="33"/>
      <c r="C42" s="10" t="s">
        <v>51</v>
      </c>
      <c r="D42" s="43">
        <v>-0.0788</v>
      </c>
    </row>
    <row r="43" spans="1:4" ht="15">
      <c r="A43" s="7" t="s">
        <v>162</v>
      </c>
      <c r="B43" s="33"/>
      <c r="C43" s="10" t="s">
        <v>51</v>
      </c>
      <c r="D43" s="43">
        <v>0.0075</v>
      </c>
    </row>
    <row r="44" spans="1:4" ht="15">
      <c r="A44" s="7" t="s">
        <v>163</v>
      </c>
      <c r="B44" s="33"/>
      <c r="C44" s="10" t="s">
        <v>51</v>
      </c>
      <c r="D44" s="43">
        <v>0.005</v>
      </c>
    </row>
    <row r="45" spans="1:4" ht="15">
      <c r="A45" s="46" t="s">
        <v>164</v>
      </c>
      <c r="B45" s="23"/>
      <c r="C45" s="47" t="s">
        <v>51</v>
      </c>
      <c r="D45" s="88">
        <f>SUM(D41:D44)</f>
        <v>-0.1462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42948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42855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2724540</v>
      </c>
      <c r="I15" s="76"/>
      <c r="J15" s="77">
        <f>+H15</f>
        <v>2724540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2724540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2724540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97">
        <v>42948</v>
      </c>
      <c r="L7" s="97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96">
        <v>42855</v>
      </c>
      <c r="L8" s="96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8"/>
      <c r="H20" s="91" t="s">
        <v>100</v>
      </c>
      <c r="I20" s="98"/>
      <c r="J20" s="90" t="s">
        <v>99</v>
      </c>
      <c r="K20" s="91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3.75</v>
      </c>
      <c r="J29" s="102">
        <v>726544</v>
      </c>
      <c r="K29" s="103"/>
      <c r="L29" s="104"/>
      <c r="M29" s="64">
        <f>+I29*J29</f>
        <v>2724540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2724540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4/30/17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4/30/17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4/30/17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4/30/17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84439</v>
      </c>
      <c r="H13" s="36">
        <v>95648</v>
      </c>
      <c r="I13" s="36">
        <v>39933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84439</v>
      </c>
      <c r="H15" s="39">
        <f>SUM(H13:H14)</f>
        <v>95648</v>
      </c>
      <c r="I15" s="39">
        <f>SUM(I13:I14)</f>
        <v>39933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330852.64</v>
      </c>
      <c r="H18" s="11">
        <v>320343.87</v>
      </c>
      <c r="I18" s="11">
        <v>154304.3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v>143.27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330852.64</v>
      </c>
      <c r="H21" s="40">
        <f>SUM(H18:H19)</f>
        <v>320343.87</v>
      </c>
      <c r="I21" s="40">
        <f>SUM(I18:I20)</f>
        <v>154447.57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66286</v>
      </c>
      <c r="H24" s="41">
        <v>67207</v>
      </c>
      <c r="I24" s="41">
        <v>29940</v>
      </c>
    </row>
    <row r="25" spans="1:9" ht="15">
      <c r="A25" s="7"/>
      <c r="B25" s="1" t="s">
        <v>48</v>
      </c>
      <c r="F25" s="10" t="s">
        <v>40</v>
      </c>
      <c r="G25" s="41">
        <v>33239</v>
      </c>
      <c r="H25" s="41">
        <v>33873</v>
      </c>
      <c r="I25" s="41">
        <v>15691</v>
      </c>
    </row>
    <row r="26" spans="1:9" ht="15">
      <c r="A26" s="7" t="s">
        <v>49</v>
      </c>
      <c r="F26" s="10" t="s">
        <v>40</v>
      </c>
      <c r="G26" s="42">
        <f>SUM(G24:G25)</f>
        <v>99525</v>
      </c>
      <c r="H26" s="42">
        <f>SUM(H24:H25)</f>
        <v>101080</v>
      </c>
      <c r="I26" s="42">
        <f>SUM(I24:I25)</f>
        <v>45631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3.3243</v>
      </c>
      <c r="H28" s="43">
        <f>ROUND(H21/H26,4)</f>
        <v>3.1692</v>
      </c>
      <c r="I28" s="43">
        <f>ROUND(I21/I26,4)</f>
        <v>3.3847</v>
      </c>
    </row>
    <row r="29" spans="1:9" ht="15">
      <c r="A29" s="7" t="s">
        <v>52</v>
      </c>
      <c r="F29" s="10" t="s">
        <v>51</v>
      </c>
      <c r="G29" s="44">
        <v>3.7069</v>
      </c>
      <c r="H29" s="45">
        <v>3.2927</v>
      </c>
      <c r="I29" s="45">
        <v>3.6034</v>
      </c>
    </row>
    <row r="30" spans="1:9" ht="15">
      <c r="A30" s="7" t="s">
        <v>53</v>
      </c>
      <c r="F30" s="10" t="s">
        <v>51</v>
      </c>
      <c r="G30" s="43">
        <f>ROUND(G28-G29,4)</f>
        <v>-0.3826</v>
      </c>
      <c r="H30" s="43">
        <f>ROUND(H28-H29,4)</f>
        <v>-0.1235</v>
      </c>
      <c r="I30" s="43">
        <f>ROUND(I28-I29,4)</f>
        <v>-0.2187</v>
      </c>
    </row>
    <row r="31" spans="1:9" ht="15">
      <c r="A31" s="7" t="s">
        <v>54</v>
      </c>
      <c r="F31" s="10" t="s">
        <v>40</v>
      </c>
      <c r="G31" s="41">
        <f>+G24</f>
        <v>66286</v>
      </c>
      <c r="H31" s="41">
        <f>+H24</f>
        <v>67207</v>
      </c>
      <c r="I31" s="41">
        <f>+I24</f>
        <v>29940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-25361.02</v>
      </c>
      <c r="H32" s="40">
        <f>ROUND(H30*H31,2)</f>
        <v>-8300.06</v>
      </c>
      <c r="I32" s="40">
        <f>ROUND(I30*I31,2)</f>
        <v>-6547.88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-40208.96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4/30/17</v>
      </c>
      <c r="G38" s="33"/>
      <c r="H38" s="51" t="s">
        <v>61</v>
      </c>
      <c r="I38" s="41">
        <v>503155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-0.0799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3133.16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0.0069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433317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2989.89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143.27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433317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143.27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2017-07-27T14:41:18Z</cp:lastPrinted>
  <dcterms:created xsi:type="dcterms:W3CDTF">1999-08-13T17:16:30Z</dcterms:created>
  <dcterms:modified xsi:type="dcterms:W3CDTF">2017-07-27T14:42:23Z</dcterms:modified>
  <cp:category/>
  <cp:version/>
  <cp:contentType/>
  <cp:contentStatus/>
</cp:coreProperties>
</file>