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<sst xmlns="http://schemas.openxmlformats.org/spreadsheetml/2006/main" count="270" uniqueCount="170">
  <si>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</si>
  <si>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</si>
  <si>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</si>
  <si>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</si>
  <si>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</si>
  <si>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</si>
  <si>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</si>
  <si>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</si>
  <si>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</si>
  <si>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</si>
  <si>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</si>
  <si>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</si>
  <si>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</si>
  <si>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</si>
  <si>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</si>
  <si>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</si>
  <si>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</si>
  <si>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</si>
  <si>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</si>
  <si>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</si>
  <si>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</si>
  <si>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</si>
  <si>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</si>
  <si>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</si>
  <si>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</si>
  <si>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</si>
  <si>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</si>
  <si>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</si>
  <si>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</si>
  <si>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</si>
  <si>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</si>
  <si>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</si>
  <si>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</si>
  <si>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</si>
  <si>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</si>
  <si>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</si>
  <si>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</si>
  <si>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</si>
  <si>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</si>
  <si>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</si>
  <si>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</si>
  <si>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</si>
  <si>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</si>
  <si>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</si>
  <si>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</si>
  <si>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</si>
  <si>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</si>
  <si>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</si>
  <si>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</si>
  <si>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</si>
  <si>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</si>
  <si>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</si>
  <si>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</si>
  <si>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</si>
  <si>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</si>
  <si>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</si>
  <si>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</si>
  <si>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</si>
  <si>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</si>
  <si>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</si>
  <si>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</si>
  <si>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</si>
  <si>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</si>
  <si>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</si>
  <si>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</si>
  <si>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</si>
  <si>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</si>
  <si>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</si>
  <si>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</si>
  <si>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</si>
  <si>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</si>
  <si>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</si>
  <si>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</si>
  <si>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</si>
  <si>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</si>
  <si>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</si>
  <si>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</si>
  <si>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</si>
  <si>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</si>
  <si>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</si>
  <si>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</si>
  <si>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</si>
  <si>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</si>
  <si>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</si>
  <si>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</si>
  <si>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</si>
  <si>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</si>
  <si>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</si>
  <si>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</si>
  <si>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</si>
  <si>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</si>
  <si>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</si>
  <si>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</si>
  <si>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</si>
  <si>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</si>
  <si>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</si>
  <si>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</si>
  <si>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</si>
  <si>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</si>
  <si>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</si>
  <si>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</si>
  <si>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</si>
  <si>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</si>
  <si>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</si>
  <si>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</si>
  <si>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</si>
  <si>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</si>
  <si>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</si>
  <si>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</si>
  <si>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</si>
  <si>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</si>
  <si>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</si>
  <si>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</si>
  <si>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</si>
  <si>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</si>
  <si>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</si>
  <si>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</si>
  <si>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</si>
  <si>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</si>
  <si>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</si>
  <si>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</si>
  <si>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</si>
  <si>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</si>
  <si>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</si>
  <si>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</si>
  <si>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</si>
  <si>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</si>
  <si>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</si>
  <si>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</si>
  <si>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</si>
  <si>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</si>
  <si>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</si>
  <si>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</si>
  <si>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</si>
  <si>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</si>
  <si>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</si>
  <si>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</si>
  <si>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</si>
  <si>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</si>
  <si>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</si>
  <si>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</si>
  <si>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</si>
  <si>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</si>
  <si>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</si>
  <si>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</si>
  <si>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</si>
  <si>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</si>
  <si>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</si>
  <si>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</si>
  <si>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</si>
  <si>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</si>
  <si>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</si>
  <si>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</si>
  <si>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</si>
  <si>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</si>
  <si>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</si>
  <si>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</si>
  <si>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</si>
  <si>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</si>
  <si>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</si>
  <si>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</si>
  <si>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</si>
  <si>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</si>
  <si>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</si>
  <si>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</si>
  <si>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#14-0217-GA-GCR</t>
  </si>
  <si>
    <t>4/30/14</t>
  </si>
  <si>
    <t>February</t>
  </si>
  <si>
    <t>March</t>
  </si>
  <si>
    <t>April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</si>
</sst>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5" sqref="A5:D5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165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5" t="s">
        <v>6</v>
      </c>
    </row>
    <row r="10" spans="1:4" ht="15">
      <c r="A10" s="71" t="s">
        <v>140</v>
      </c>
      <c r="B10" s="74"/>
      <c r="C10" s="10" t="s">
        <v>51</v>
      </c>
      <c r="D10" s="43">
        <f>D25</f>
        <v>4.8146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-0.464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4.3506</v>
      </c>
    </row>
    <row r="14" spans="1:4" ht="15.75">
      <c r="A14" s="82"/>
      <c r="B14" s="33"/>
      <c r="C14" s="15"/>
      <c r="D14" s="83"/>
    </row>
    <row r="15" ht="15">
      <c r="A15" s="1" t="s">
        <v>144</v>
      </c>
    </row>
    <row r="16" spans="1:4" ht="18">
      <c r="A16" s="27" t="s">
        <v>145</v>
      </c>
      <c r="B16" s="84">
        <v>41852</v>
      </c>
      <c r="C16" s="85" t="s">
        <v>146</v>
      </c>
      <c r="D16" s="84">
        <v>41883</v>
      </c>
    </row>
    <row r="17" spans="1:4" ht="18">
      <c r="A17" s="27"/>
      <c r="B17" s="86"/>
      <c r="C17" s="85"/>
      <c r="D17" s="87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5" t="s">
        <v>6</v>
      </c>
    </row>
    <row r="21" spans="1:4" ht="15">
      <c r="A21" s="71" t="s">
        <v>148</v>
      </c>
      <c r="B21" s="74"/>
      <c r="C21" s="69" t="s">
        <v>9</v>
      </c>
      <c r="D21" s="88">
        <f>'Sch 1'!J36</f>
        <v>3841031.43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3841031.43</v>
      </c>
    </row>
    <row r="24" spans="1:4" ht="15">
      <c r="A24" s="7" t="s">
        <v>151</v>
      </c>
      <c r="B24" s="33"/>
      <c r="C24" s="15" t="s">
        <v>40</v>
      </c>
      <c r="D24" s="36">
        <v>797794</v>
      </c>
    </row>
    <row r="25" spans="1:4" ht="15">
      <c r="A25" s="46" t="s">
        <v>152</v>
      </c>
      <c r="B25" s="23"/>
      <c r="C25" s="48" t="s">
        <v>51</v>
      </c>
      <c r="D25" s="89">
        <f>D23/D24</f>
        <v>4.8146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5" t="s">
        <v>6</v>
      </c>
    </row>
    <row r="31" spans="1:4" ht="15">
      <c r="A31" s="71" t="s">
        <v>155</v>
      </c>
      <c r="B31" s="74"/>
      <c r="C31" s="10" t="s">
        <v>51</v>
      </c>
      <c r="D31" s="43">
        <f>'Sch 2'!J31</f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9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5" t="s">
        <v>6</v>
      </c>
    </row>
    <row r="41" spans="1:4" ht="15">
      <c r="A41" s="71" t="s">
        <v>62</v>
      </c>
      <c r="B41" s="74"/>
      <c r="C41" s="10" t="s">
        <v>51</v>
      </c>
      <c r="D41" s="43">
        <f>'Sch 3'!I39</f>
        <v>-0.2245</v>
      </c>
    </row>
    <row r="42" spans="1:4" ht="15">
      <c r="A42" s="7" t="s">
        <v>161</v>
      </c>
      <c r="B42" s="33"/>
      <c r="C42" s="10" t="s">
        <v>51</v>
      </c>
      <c r="D42" s="43">
        <v>-0.1643</v>
      </c>
    </row>
    <row r="43" spans="1:4" ht="15">
      <c r="A43" s="7" t="s">
        <v>162</v>
      </c>
      <c r="B43" s="33"/>
      <c r="C43" s="10" t="s">
        <v>51</v>
      </c>
      <c r="D43" s="43">
        <v>-0.0289</v>
      </c>
    </row>
    <row r="44" spans="1:4" ht="15">
      <c r="A44" s="7" t="s">
        <v>163</v>
      </c>
      <c r="B44" s="33"/>
      <c r="C44" s="10" t="s">
        <v>51</v>
      </c>
      <c r="D44" s="43">
        <v>-0.0463</v>
      </c>
    </row>
    <row r="45" spans="1:4" ht="15">
      <c r="A45" s="46" t="s">
        <v>164</v>
      </c>
      <c r="B45" s="23"/>
      <c r="C45" s="47" t="s">
        <v>51</v>
      </c>
      <c r="D45" s="89">
        <f>SUM(D41:D44)</f>
        <v>-0.464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41852</v>
      </c>
    </row>
    <row r="8" spans="3:9" ht="15">
      <c r="C8" s="93" t="s">
        <v>120</v>
      </c>
      <c r="D8" s="93"/>
      <c r="E8" s="93"/>
      <c r="F8" s="93"/>
      <c r="G8" s="93"/>
      <c r="H8" s="93"/>
      <c r="I8" s="73" t="s">
        <v>166</v>
      </c>
    </row>
    <row r="10" spans="1:10" ht="15">
      <c r="A10" s="71"/>
      <c r="B10" s="74"/>
      <c r="C10" s="74"/>
      <c r="D10" s="74"/>
      <c r="E10" s="74"/>
      <c r="F10" s="74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5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7"/>
      <c r="H15" s="77">
        <f>'Sch 1A'!M41</f>
        <v>3841031.43</v>
      </c>
      <c r="I15" s="77"/>
      <c r="J15" s="78">
        <f>+H15</f>
        <v>3841031.43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3841031.43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3841031.43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97">
        <v>41852</v>
      </c>
      <c r="L7" s="97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97">
        <v>41759</v>
      </c>
      <c r="L8" s="97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100" t="s">
        <v>103</v>
      </c>
      <c r="I19" s="101"/>
      <c r="J19" s="99" t="s">
        <v>102</v>
      </c>
      <c r="K19" s="100"/>
      <c r="L19" s="101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8"/>
      <c r="H20" s="92" t="s">
        <v>100</v>
      </c>
      <c r="I20" s="98"/>
      <c r="J20" s="91" t="s">
        <v>99</v>
      </c>
      <c r="K20" s="92"/>
      <c r="L20" s="98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4.89</v>
      </c>
      <c r="J29" s="102">
        <v>785487</v>
      </c>
      <c r="K29" s="103"/>
      <c r="L29" s="104"/>
      <c r="M29" s="64">
        <f>+I29*J29</f>
        <v>3841031.43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3841031.43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A20:G20"/>
    <mergeCell ref="J19:L19"/>
    <mergeCell ref="J20:L20"/>
    <mergeCell ref="J29:L29"/>
    <mergeCell ref="H19:I19"/>
    <mergeCell ref="H20:I20"/>
    <mergeCell ref="K8:L8"/>
    <mergeCell ref="A3:M3"/>
    <mergeCell ref="A4:M4"/>
    <mergeCell ref="A5:M5"/>
    <mergeCell ref="D7:J7"/>
    <mergeCell ref="K7:L7"/>
    <mergeCell ref="C8:J8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5" t="s">
        <v>66</v>
      </c>
      <c r="D7" s="105"/>
      <c r="E7" s="105"/>
      <c r="F7" s="105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4/30/14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4/30/14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/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>
        <f>J45</f>
        <v>0</v>
      </c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6"/>
      <c r="H27" s="106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4/30/14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>
        <v>0</v>
      </c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5" t="s">
        <v>79</v>
      </c>
      <c r="C35" s="105"/>
      <c r="D35" s="105"/>
      <c r="E35" s="105"/>
      <c r="F35" s="105"/>
      <c r="G35" s="105"/>
      <c r="H35" s="55" t="str">
        <f>G7</f>
        <v>4/30/14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>
        <v>0</v>
      </c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5" t="s">
        <v>37</v>
      </c>
      <c r="E7" s="105"/>
      <c r="F7" s="105"/>
      <c r="G7" s="105"/>
      <c r="H7" s="32" t="s">
        <v>166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132713</v>
      </c>
      <c r="H13" s="36">
        <v>113275</v>
      </c>
      <c r="I13" s="36">
        <v>52055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132713</v>
      </c>
      <c r="H15" s="39">
        <f>SUM(H13:H14)</f>
        <v>113275</v>
      </c>
      <c r="I15" s="39">
        <f>SUM(I13:I14)</f>
        <v>52055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874303.35</v>
      </c>
      <c r="H18" s="11">
        <v>657154.14</v>
      </c>
      <c r="I18" s="11">
        <v>279464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19706.98</v>
      </c>
    </row>
    <row r="20" spans="1:9" ht="15">
      <c r="A20" s="7"/>
      <c r="B20" s="1" t="s">
        <v>44</v>
      </c>
      <c r="D20" s="3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874303.35</v>
      </c>
      <c r="H21" s="40">
        <f>SUM(H18:H19)</f>
        <v>657154.14</v>
      </c>
      <c r="I21" s="40">
        <f>SUM(I18:I19)</f>
        <v>299170.98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87670</v>
      </c>
      <c r="H24" s="41">
        <v>77909</v>
      </c>
      <c r="I24" s="41">
        <v>44980</v>
      </c>
    </row>
    <row r="25" spans="1:9" ht="15">
      <c r="A25" s="7"/>
      <c r="B25" s="1" t="s">
        <v>48</v>
      </c>
      <c r="F25" s="10" t="s">
        <v>40</v>
      </c>
      <c r="G25" s="41">
        <v>49566</v>
      </c>
      <c r="H25" s="41">
        <v>43910</v>
      </c>
      <c r="I25" s="41">
        <v>25154</v>
      </c>
    </row>
    <row r="26" spans="1:9" ht="15">
      <c r="A26" s="7" t="s">
        <v>49</v>
      </c>
      <c r="F26" s="10" t="s">
        <v>40</v>
      </c>
      <c r="G26" s="42">
        <f>SUM(G24:G25)</f>
        <v>137236</v>
      </c>
      <c r="H26" s="42">
        <f>SUM(H24:H25)</f>
        <v>121819</v>
      </c>
      <c r="I26" s="42">
        <f>SUM(I24:I25)</f>
        <v>70134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6.3708</v>
      </c>
      <c r="H28" s="43">
        <f>ROUND(H21/H26,4)</f>
        <v>5.3945</v>
      </c>
      <c r="I28" s="43">
        <f>ROUND(I21/I26,4)</f>
        <v>4.2657</v>
      </c>
    </row>
    <row r="29" spans="1:9" ht="15">
      <c r="A29" s="7" t="s">
        <v>52</v>
      </c>
      <c r="F29" s="10" t="s">
        <v>51</v>
      </c>
      <c r="G29" s="44">
        <v>6.3947</v>
      </c>
      <c r="H29" s="45">
        <v>5.9073</v>
      </c>
      <c r="I29" s="45">
        <v>5.6051</v>
      </c>
    </row>
    <row r="30" spans="1:9" ht="15">
      <c r="A30" s="7" t="s">
        <v>53</v>
      </c>
      <c r="F30" s="10" t="s">
        <v>51</v>
      </c>
      <c r="G30" s="43">
        <f>ROUND(G28-G29,4)</f>
        <v>-0.0239</v>
      </c>
      <c r="H30" s="43">
        <f>ROUND(H28-H29,4)</f>
        <v>-0.5128</v>
      </c>
      <c r="I30" s="43">
        <f>ROUND(I28-I29,4)</f>
        <v>-1.3394</v>
      </c>
    </row>
    <row r="31" spans="1:9" ht="15">
      <c r="A31" s="7" t="s">
        <v>54</v>
      </c>
      <c r="F31" s="10" t="s">
        <v>40</v>
      </c>
      <c r="G31" s="41">
        <f>+G24</f>
        <v>87670</v>
      </c>
      <c r="H31" s="41">
        <f>+H24</f>
        <v>77909</v>
      </c>
      <c r="I31" s="41">
        <f>+I24</f>
        <v>44980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-2095.31</v>
      </c>
      <c r="H32" s="40">
        <f>ROUND(H30*H31,2)</f>
        <v>-39951.74</v>
      </c>
      <c r="I32" s="40">
        <f>ROUND(I30*I31,2)</f>
        <v>-60246.21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1" t="s">
        <v>4</v>
      </c>
      <c r="B36" s="92"/>
      <c r="C36" s="92"/>
      <c r="D36" s="92"/>
      <c r="E36" s="92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-102293.26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4/30/14</v>
      </c>
      <c r="G38" s="33"/>
      <c r="H38" s="51" t="s">
        <v>61</v>
      </c>
      <c r="I38" s="41">
        <v>455632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-0.2245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166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-125243.83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-0.2842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510031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-144950.81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19706.98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510031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6">
        <f>+D27*C29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19706.98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BJ Bartley</cp:lastModifiedBy>
  <cp:lastPrinted>2014-02-27T19:44:13Z</cp:lastPrinted>
  <dcterms:created xsi:type="dcterms:W3CDTF">1999-08-13T17:16:30Z</dcterms:created>
  <dcterms:modified xsi:type="dcterms:W3CDTF">2014-07-30T15:50:58Z</dcterms:modified>
  <cp:category/>
  <cp:version/>
  <cp:contentType/>
  <cp:contentStatus/>
</cp:coreProperties>
</file>