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OH/24503ELFOR Electric LTFR/Source Files/"/>
    </mc:Choice>
  </mc:AlternateContent>
  <xr:revisionPtr revIDLastSave="0" documentId="8_{FBBD50CF-0193-4106-B02A-9DF115DD4EEC}" xr6:coauthVersionLast="47" xr6:coauthVersionMax="47" xr10:uidLastSave="{00000000-0000-0000-0000-000000000000}"/>
  <bookViews>
    <workbookView xWindow="-120" yWindow="-120" windowWidth="29040" windowHeight="15840" xr2:uid="{D6249238-4586-4B3F-AA0F-238CABB7DC94}"/>
  </bookViews>
  <sheets>
    <sheet name="Sales Data for FE-T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L13" i="3"/>
  <c r="L12" i="3"/>
  <c r="L11" i="3"/>
  <c r="F14" i="3"/>
  <c r="L14" i="3"/>
  <c r="L15" i="3"/>
  <c r="L16" i="3"/>
  <c r="L17" i="3"/>
  <c r="F16" i="3"/>
  <c r="J19" i="3"/>
  <c r="L10" i="3"/>
  <c r="F10" i="3"/>
  <c r="L9" i="3"/>
  <c r="F9" i="3"/>
  <c r="L8" i="3"/>
  <c r="F8" i="3"/>
  <c r="H1" i="3"/>
  <c r="F11" i="3" l="1"/>
  <c r="N11" i="3" s="1"/>
  <c r="L7" i="3"/>
  <c r="F17" i="3"/>
  <c r="N17" i="3" s="1"/>
  <c r="F12" i="3"/>
  <c r="N12" i="3" s="1"/>
  <c r="F15" i="3"/>
  <c r="N15" i="3" s="1"/>
  <c r="F13" i="3"/>
  <c r="N13" i="3" s="1"/>
  <c r="N16" i="3"/>
  <c r="N9" i="3"/>
  <c r="N10" i="3"/>
  <c r="N14" i="3"/>
  <c r="N8" i="3"/>
  <c r="F7" i="3"/>
  <c r="N7" i="3" l="1"/>
  <c r="D19" i="3" l="1"/>
  <c r="F18" i="3" l="1"/>
  <c r="L18" i="3"/>
  <c r="L19" i="3" s="1"/>
  <c r="H19" i="3"/>
  <c r="N18" i="3" l="1"/>
  <c r="N19" i="3" s="1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Kimberly K</author>
  </authors>
  <commentList>
    <comment ref="B6" authorId="0" shapeId="0" xr:uid="{33BA61D6-B795-41ED-8B8B-D50D7F1C0312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Source:  RAC 39 - Electric - MTD </t>
        </r>
      </text>
    </comment>
    <comment ref="H6" authorId="0" shapeId="0" xr:uid="{1E473822-1542-4B65-BFCA-3D3F1B51391F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Source:  RAC 39 - Electric - MTD </t>
        </r>
      </text>
    </comment>
    <comment ref="B7" authorId="0" shapeId="0" xr:uid="{0F187364-3025-4E0F-9C91-3FE2B427660F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inter-departmental</t>
        </r>
      </text>
    </comment>
    <comment ref="D7" authorId="0" shapeId="0" xr:uid="{6BB72724-9A2D-48D8-8000-810E7D48E8C9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inter-departmental</t>
        </r>
      </text>
    </comment>
    <comment ref="H7" authorId="0" shapeId="0" xr:uid="{120A5068-525F-4535-B380-B36C17C5F7C5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</t>
        </r>
      </text>
    </comment>
  </commentList>
</comments>
</file>

<file path=xl/sharedStrings.xml><?xml version="1.0" encoding="utf-8"?>
<sst xmlns="http://schemas.openxmlformats.org/spreadsheetml/2006/main" count="29" uniqueCount="26">
  <si>
    <t>KWH</t>
  </si>
  <si>
    <t>Duke Energy - Ohio</t>
  </si>
  <si>
    <t>Duke Energy - Kentucky</t>
  </si>
  <si>
    <t>B</t>
  </si>
  <si>
    <t>A</t>
  </si>
  <si>
    <t>Full Service Sales</t>
  </si>
  <si>
    <t>Transportation Sales</t>
  </si>
  <si>
    <t>DEO Total Billed</t>
  </si>
  <si>
    <t>DEK Total Billed</t>
  </si>
  <si>
    <t xml:space="preserve">DEO &amp; DEK Combined Total Billed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</si>
  <si>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</si>
  <si>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</si>
  <si>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</si>
  <si>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</si>
  <si>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</si>
  <si>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</si>
  <si>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</si>
  <si>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</si>
  <si>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</si>
  <si>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</si>
  <si>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</si>
  <si>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</si>
  <si>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</si>
  <si>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(Total Billed Sales excluding Interdepartmental)</t>
  </si>
  <si>
    <t>Billed Retail Sales - 2023</t>
  </si>
  <si>
    <t>UPDATED WITH FACTORS+RATIOS NUMBERS on 04/26/24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</si>
</sst>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/>
    <xf numFmtId="41" fontId="5" fillId="0" borderId="0" xfId="1" applyNumberFormat="1" applyFont="1" applyAlignment="1">
      <alignment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6" fillId="0" borderId="0" xfId="1" applyFont="1"/>
    <xf numFmtId="41" fontId="5" fillId="0" borderId="0" xfId="1" applyNumberFormat="1" applyFont="1"/>
    <xf numFmtId="0" fontId="7" fillId="2" borderId="0" xfId="1" applyFont="1" applyFill="1" applyAlignment="1">
      <alignment horizontal="center"/>
    </xf>
    <xf numFmtId="0" fontId="4" fillId="0" borderId="0" xfId="1" applyFont="1"/>
    <xf numFmtId="41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3" borderId="1" xfId="1" applyFont="1" applyFill="1" applyBorder="1" applyAlignment="1">
      <alignment wrapText="1"/>
    </xf>
    <xf numFmtId="16" fontId="4" fillId="0" borderId="0" xfId="1" applyNumberFormat="1" applyFont="1"/>
    <xf numFmtId="41" fontId="8" fillId="0" borderId="0" xfId="1" applyNumberFormat="1" applyFont="1"/>
    <xf numFmtId="0" fontId="9" fillId="0" borderId="0" xfId="1" applyFont="1"/>
    <xf numFmtId="41" fontId="5" fillId="3" borderId="0" xfId="1" applyNumberFormat="1" applyFont="1" applyFill="1"/>
    <xf numFmtId="41" fontId="5" fillId="3" borderId="1" xfId="1" applyNumberFormat="1" applyFont="1" applyFill="1" applyBorder="1"/>
    <xf numFmtId="41" fontId="4" fillId="0" borderId="0" xfId="1" applyNumberFormat="1" applyFont="1"/>
    <xf numFmtId="0" fontId="10" fillId="0" borderId="0" xfId="1" applyFont="1"/>
    <xf numFmtId="41" fontId="4" fillId="3" borderId="0" xfId="1" applyNumberFormat="1" applyFont="1" applyFill="1"/>
    <xf numFmtId="41" fontId="3" fillId="0" borderId="0" xfId="1" applyNumberFormat="1"/>
    <xf numFmtId="1" fontId="5" fillId="0" borderId="0" xfId="1" applyNumberFormat="1" applyFont="1" applyAlignment="1">
      <alignment horizontal="center"/>
    </xf>
    <xf numFmtId="0" fontId="11" fillId="2" borderId="0" xfId="1" applyFont="1" applyFill="1"/>
    <xf numFmtId="0" fontId="3" fillId="2" borderId="0" xfId="1" applyFill="1"/>
    <xf numFmtId="41" fontId="8" fillId="0" borderId="0" xfId="1" applyNumberFormat="1" applyFont="1" applyBorder="1"/>
    <xf numFmtId="41" fontId="5" fillId="0" borderId="0" xfId="1" applyNumberFormat="1" applyFont="1" applyBorder="1"/>
    <xf numFmtId="41" fontId="4" fillId="0" borderId="0" xfId="1" applyNumberFormat="1" applyFont="1" applyBorder="1"/>
    <xf numFmtId="0" fontId="4" fillId="0" borderId="0" xfId="1" applyFont="1" applyAlignment="1">
      <alignment horizontal="left" wrapText="1"/>
    </xf>
  </cellXfs>
  <cellStyles count="2">
    <cellStyle name="Normal" xfId="0" builtinId="0"/>
    <cellStyle name="Normal 2" xfId="1" xr:uid="{7F4ED028-8F59-4B65-A111-9582E0E95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A64D4-1E64-4BA9-8086-DC6B1456F1FA}">
  <sheetPr>
    <pageSetUpPr fitToPage="1"/>
  </sheetPr>
  <dimension ref="A1:N26"/>
  <sheetViews>
    <sheetView showGridLines="0" tabSelected="1" view="pageLayout" zoomScaleNormal="100" workbookViewId="0">
      <selection activeCell="A5" sqref="A5"/>
    </sheetView>
  </sheetViews>
  <sheetFormatPr defaultColWidth="8.85546875" defaultRowHeight="12.75" x14ac:dyDescent="0.2"/>
  <cols>
    <col min="1" max="1" width="28.42578125" style="3" bestFit="1" customWidth="1"/>
    <col min="2" max="2" width="17.5703125" style="3" bestFit="1" customWidth="1"/>
    <col min="3" max="3" width="3.42578125" style="3" bestFit="1" customWidth="1"/>
    <col min="4" max="4" width="18.85546875" style="3" bestFit="1" customWidth="1"/>
    <col min="5" max="5" width="3" style="3" customWidth="1"/>
    <col min="6" max="6" width="18.85546875" style="3" bestFit="1" customWidth="1"/>
    <col min="7" max="7" width="2.42578125" style="3" customWidth="1"/>
    <col min="8" max="8" width="17.5703125" style="3" bestFit="1" customWidth="1"/>
    <col min="9" max="9" width="3.5703125" style="3" customWidth="1"/>
    <col min="10" max="10" width="17.5703125" style="3" customWidth="1"/>
    <col min="11" max="11" width="4.85546875" style="3" customWidth="1"/>
    <col min="12" max="12" width="17.5703125" style="3" bestFit="1" customWidth="1"/>
    <col min="13" max="13" width="4.42578125" style="3" customWidth="1"/>
    <col min="14" max="14" width="25.85546875" style="3" bestFit="1" customWidth="1"/>
    <col min="15" max="15" width="17.5703125" style="3" bestFit="1" customWidth="1"/>
    <col min="16" max="235" width="39.5703125" style="3" customWidth="1"/>
    <col min="236" max="16384" width="8.85546875" style="3"/>
  </cols>
  <sheetData>
    <row r="1" spans="1:14" ht="15.75" x14ac:dyDescent="0.25">
      <c r="A1" s="1" t="s">
        <v>24</v>
      </c>
      <c r="B1" s="2"/>
      <c r="C1" s="2"/>
      <c r="D1" s="2"/>
      <c r="E1" s="2"/>
      <c r="F1" s="2"/>
      <c r="G1" s="2"/>
      <c r="H1" s="31" t="str">
        <f>A1</f>
        <v>Billed Retail Sales - 2023</v>
      </c>
      <c r="I1" s="31"/>
      <c r="J1" s="31"/>
      <c r="K1" s="31"/>
      <c r="L1" s="31"/>
      <c r="M1" s="2"/>
      <c r="N1" s="2"/>
    </row>
    <row r="2" spans="1:14" ht="15.75" x14ac:dyDescent="0.25">
      <c r="A2" s="1" t="s">
        <v>0</v>
      </c>
      <c r="B2" s="4"/>
      <c r="C2" s="2"/>
      <c r="D2" s="2"/>
      <c r="E2" s="2"/>
      <c r="F2" s="2"/>
      <c r="G2" s="2"/>
      <c r="H2" s="5" t="s">
        <v>0</v>
      </c>
      <c r="I2" s="5"/>
      <c r="J2" s="5"/>
      <c r="K2" s="5"/>
      <c r="L2" s="6"/>
      <c r="M2" s="2"/>
      <c r="N2" s="2"/>
    </row>
    <row r="3" spans="1:14" ht="15.75" x14ac:dyDescent="0.25">
      <c r="A3" s="1" t="s">
        <v>1</v>
      </c>
      <c r="B3" s="1"/>
      <c r="C3" s="2"/>
      <c r="D3" s="2"/>
      <c r="E3" s="2"/>
      <c r="F3" s="2"/>
      <c r="G3" s="2"/>
      <c r="H3" s="31" t="s">
        <v>2</v>
      </c>
      <c r="I3" s="31"/>
      <c r="J3" s="31"/>
      <c r="K3" s="31"/>
      <c r="L3" s="31"/>
      <c r="M3" s="2"/>
      <c r="N3" s="2"/>
    </row>
    <row r="4" spans="1:14" ht="15.75" x14ac:dyDescent="0.25">
      <c r="A4" s="7" t="s">
        <v>23</v>
      </c>
      <c r="B4" s="8"/>
      <c r="F4" s="9" t="s">
        <v>3</v>
      </c>
      <c r="H4" s="8"/>
      <c r="I4" s="8"/>
      <c r="J4" s="8"/>
      <c r="K4" s="8"/>
      <c r="N4" s="9" t="s">
        <v>4</v>
      </c>
    </row>
    <row r="5" spans="1:14" ht="15.75" x14ac:dyDescent="0.25">
      <c r="A5" s="10"/>
      <c r="B5" s="8"/>
      <c r="H5" s="8"/>
      <c r="I5" s="8"/>
      <c r="J5" s="8"/>
      <c r="K5" s="8"/>
    </row>
    <row r="6" spans="1:14" ht="31.5" x14ac:dyDescent="0.25">
      <c r="A6" s="2"/>
      <c r="B6" s="11" t="s">
        <v>5</v>
      </c>
      <c r="C6" s="2"/>
      <c r="D6" s="12" t="s">
        <v>6</v>
      </c>
      <c r="E6" s="2"/>
      <c r="F6" s="13" t="s">
        <v>7</v>
      </c>
      <c r="G6" s="2"/>
      <c r="H6" s="11" t="s">
        <v>5</v>
      </c>
      <c r="I6" s="11"/>
      <c r="J6" s="12" t="s">
        <v>6</v>
      </c>
      <c r="K6" s="12"/>
      <c r="L6" s="14" t="s">
        <v>8</v>
      </c>
      <c r="M6" s="2"/>
      <c r="N6" s="15" t="s">
        <v>9</v>
      </c>
    </row>
    <row r="7" spans="1:14" ht="15.75" x14ac:dyDescent="0.25">
      <c r="A7" s="16" t="s">
        <v>10</v>
      </c>
      <c r="B7" s="17">
        <v>789374565.29999995</v>
      </c>
      <c r="C7" s="17"/>
      <c r="D7" s="17">
        <v>999396947.80000007</v>
      </c>
      <c r="E7" s="18"/>
      <c r="F7" s="19">
        <f>SUM(B7:E7)</f>
        <v>1788771513.0999999</v>
      </c>
      <c r="G7" s="18"/>
      <c r="H7" s="17">
        <v>357906577.10000002</v>
      </c>
      <c r="I7" s="17"/>
      <c r="J7" s="8">
        <v>0</v>
      </c>
      <c r="K7" s="8"/>
      <c r="L7" s="8">
        <f>H7+J7</f>
        <v>357906577.10000002</v>
      </c>
      <c r="M7" s="18"/>
      <c r="N7" s="19">
        <f t="shared" ref="N7:N18" si="0">L7+F7</f>
        <v>2146678090.1999998</v>
      </c>
    </row>
    <row r="8" spans="1:14" ht="15.75" x14ac:dyDescent="0.25">
      <c r="A8" s="16" t="s">
        <v>11</v>
      </c>
      <c r="B8" s="17">
        <v>713083103.79999995</v>
      </c>
      <c r="C8" s="17"/>
      <c r="D8" s="17">
        <v>715640136.49999988</v>
      </c>
      <c r="E8" s="18"/>
      <c r="F8" s="19">
        <f t="shared" ref="F8:F18" si="1">SUM(B8:E8)</f>
        <v>1428723240.2999997</v>
      </c>
      <c r="G8" s="18"/>
      <c r="H8" s="17">
        <v>309385273.39999998</v>
      </c>
      <c r="I8" s="17"/>
      <c r="J8" s="8">
        <v>0</v>
      </c>
      <c r="K8" s="8"/>
      <c r="L8" s="8">
        <f t="shared" ref="L8:L18" si="2">H8+J8</f>
        <v>309385273.39999998</v>
      </c>
      <c r="M8" s="18"/>
      <c r="N8" s="19">
        <f t="shared" si="0"/>
        <v>1738108513.6999998</v>
      </c>
    </row>
    <row r="9" spans="1:14" ht="15.75" x14ac:dyDescent="0.25">
      <c r="A9" s="16" t="s">
        <v>12</v>
      </c>
      <c r="B9" s="17">
        <v>750584020.80000007</v>
      </c>
      <c r="C9" s="17"/>
      <c r="D9" s="17">
        <v>901988000.79999995</v>
      </c>
      <c r="E9" s="18"/>
      <c r="F9" s="19">
        <f t="shared" si="1"/>
        <v>1652572021.5999999</v>
      </c>
      <c r="G9" s="18"/>
      <c r="H9" s="17">
        <v>318506796.79999995</v>
      </c>
      <c r="I9" s="17"/>
      <c r="J9" s="8">
        <v>0</v>
      </c>
      <c r="K9" s="8"/>
      <c r="L9" s="8">
        <f t="shared" si="2"/>
        <v>318506796.79999995</v>
      </c>
      <c r="M9" s="18"/>
      <c r="N9" s="19">
        <f t="shared" si="0"/>
        <v>1971078818.3999999</v>
      </c>
    </row>
    <row r="10" spans="1:14" ht="15.75" x14ac:dyDescent="0.25">
      <c r="A10" s="16" t="s">
        <v>13</v>
      </c>
      <c r="B10" s="17">
        <v>586978475.39999998</v>
      </c>
      <c r="C10" s="17"/>
      <c r="D10" s="17">
        <v>808851480.5999999</v>
      </c>
      <c r="E10" s="18"/>
      <c r="F10" s="19">
        <f t="shared" si="1"/>
        <v>1395829956</v>
      </c>
      <c r="G10" s="18"/>
      <c r="H10" s="17">
        <v>206964431.60000002</v>
      </c>
      <c r="I10" s="17"/>
      <c r="J10" s="8">
        <v>0</v>
      </c>
      <c r="K10" s="8"/>
      <c r="L10" s="8">
        <f t="shared" si="2"/>
        <v>206964431.60000002</v>
      </c>
      <c r="M10" s="18"/>
      <c r="N10" s="19">
        <f t="shared" si="0"/>
        <v>1602794387.5999999</v>
      </c>
    </row>
    <row r="11" spans="1:14" ht="15.75" x14ac:dyDescent="0.25">
      <c r="A11" s="16" t="s">
        <v>14</v>
      </c>
      <c r="B11" s="17">
        <v>466966963.79999995</v>
      </c>
      <c r="C11" s="17"/>
      <c r="D11" s="17">
        <v>988884373.5</v>
      </c>
      <c r="E11" s="18"/>
      <c r="F11" s="19">
        <f t="shared" si="1"/>
        <v>1455851337.3</v>
      </c>
      <c r="G11" s="18"/>
      <c r="H11" s="17">
        <v>351870678.69999993</v>
      </c>
      <c r="I11" s="17"/>
      <c r="J11" s="8">
        <v>0</v>
      </c>
      <c r="K11" s="8"/>
      <c r="L11" s="8">
        <f t="shared" si="2"/>
        <v>351870678.69999993</v>
      </c>
      <c r="M11" s="18"/>
      <c r="N11" s="19">
        <f t="shared" si="0"/>
        <v>1807722016</v>
      </c>
    </row>
    <row r="12" spans="1:14" ht="15.75" x14ac:dyDescent="0.25">
      <c r="A12" s="16" t="s">
        <v>15</v>
      </c>
      <c r="B12" s="17">
        <v>418228542.69999993</v>
      </c>
      <c r="C12" s="17"/>
      <c r="D12" s="17">
        <v>1170235611.8000002</v>
      </c>
      <c r="E12" s="18"/>
      <c r="F12" s="19">
        <f t="shared" si="1"/>
        <v>1588464154.5</v>
      </c>
      <c r="G12" s="18"/>
      <c r="H12" s="17">
        <v>317274144.39999998</v>
      </c>
      <c r="I12" s="17"/>
      <c r="J12" s="8">
        <v>0</v>
      </c>
      <c r="K12" s="8"/>
      <c r="L12" s="8">
        <f t="shared" si="2"/>
        <v>317274144.39999998</v>
      </c>
      <c r="M12" s="18"/>
      <c r="N12" s="19">
        <f t="shared" si="0"/>
        <v>1905738298.9000001</v>
      </c>
    </row>
    <row r="13" spans="1:14" ht="15.75" x14ac:dyDescent="0.25">
      <c r="A13" s="16" t="s">
        <v>16</v>
      </c>
      <c r="B13" s="17">
        <v>409767480.91100001</v>
      </c>
      <c r="C13" s="17"/>
      <c r="D13" s="17">
        <v>1364813777.5799999</v>
      </c>
      <c r="E13" s="18"/>
      <c r="F13" s="19">
        <f t="shared" si="1"/>
        <v>1774581258.4909999</v>
      </c>
      <c r="G13" s="18"/>
      <c r="H13" s="17">
        <v>360501442.80599999</v>
      </c>
      <c r="I13" s="17"/>
      <c r="J13" s="8">
        <v>0</v>
      </c>
      <c r="K13" s="8"/>
      <c r="L13" s="8">
        <f t="shared" si="2"/>
        <v>360501442.80599999</v>
      </c>
      <c r="M13" s="18"/>
      <c r="N13" s="19">
        <f t="shared" si="0"/>
        <v>2135082701.2969999</v>
      </c>
    </row>
    <row r="14" spans="1:14" ht="15.75" x14ac:dyDescent="0.25">
      <c r="A14" s="16" t="s">
        <v>17</v>
      </c>
      <c r="B14" s="17">
        <v>442584237.10200006</v>
      </c>
      <c r="C14" s="17"/>
      <c r="D14" s="17">
        <v>1450106616.2819998</v>
      </c>
      <c r="E14" s="18"/>
      <c r="F14" s="19">
        <f t="shared" si="1"/>
        <v>1892690853.3839998</v>
      </c>
      <c r="G14" s="18"/>
      <c r="H14" s="17">
        <v>387277849.59799999</v>
      </c>
      <c r="I14" s="17"/>
      <c r="J14" s="8">
        <v>0</v>
      </c>
      <c r="K14" s="8"/>
      <c r="L14" s="8">
        <f t="shared" si="2"/>
        <v>387277849.59799999</v>
      </c>
      <c r="M14" s="18"/>
      <c r="N14" s="19">
        <f t="shared" si="0"/>
        <v>2279968702.9819999</v>
      </c>
    </row>
    <row r="15" spans="1:14" ht="15.75" x14ac:dyDescent="0.25">
      <c r="A15" s="16" t="s">
        <v>18</v>
      </c>
      <c r="B15" s="17">
        <v>413904088.79999995</v>
      </c>
      <c r="C15" s="17"/>
      <c r="D15" s="17">
        <v>1431612351.9000001</v>
      </c>
      <c r="E15" s="18"/>
      <c r="F15" s="19">
        <f t="shared" si="1"/>
        <v>1845516440.7</v>
      </c>
      <c r="G15" s="18"/>
      <c r="H15" s="17">
        <v>374262297.69999999</v>
      </c>
      <c r="I15" s="17"/>
      <c r="J15" s="8">
        <v>0</v>
      </c>
      <c r="K15" s="8"/>
      <c r="L15" s="8">
        <f t="shared" si="2"/>
        <v>374262297.69999999</v>
      </c>
      <c r="M15" s="18"/>
      <c r="N15" s="19">
        <f t="shared" si="0"/>
        <v>2219778738.4000001</v>
      </c>
    </row>
    <row r="16" spans="1:14" ht="15.75" x14ac:dyDescent="0.25">
      <c r="A16" s="16" t="s">
        <v>19</v>
      </c>
      <c r="B16" s="17">
        <v>319152715.83799994</v>
      </c>
      <c r="C16" s="17"/>
      <c r="D16" s="17">
        <v>1066218607.5480001</v>
      </c>
      <c r="E16" s="18"/>
      <c r="F16" s="19">
        <f t="shared" si="1"/>
        <v>1385371323.3860002</v>
      </c>
      <c r="G16" s="18"/>
      <c r="H16" s="17">
        <v>301932244.46199995</v>
      </c>
      <c r="I16" s="17"/>
      <c r="J16" s="8">
        <v>0</v>
      </c>
      <c r="K16" s="8"/>
      <c r="L16" s="8">
        <f t="shared" si="2"/>
        <v>301932244.46199995</v>
      </c>
      <c r="M16" s="18"/>
      <c r="N16" s="19">
        <f t="shared" si="0"/>
        <v>1687303567.848</v>
      </c>
    </row>
    <row r="17" spans="1:14" ht="15.75" x14ac:dyDescent="0.25">
      <c r="A17" s="16" t="s">
        <v>20</v>
      </c>
      <c r="B17" s="17">
        <v>301076490.63400006</v>
      </c>
      <c r="C17" s="17"/>
      <c r="D17" s="17">
        <v>1113332804.425</v>
      </c>
      <c r="E17" s="18"/>
      <c r="F17" s="19">
        <f t="shared" si="1"/>
        <v>1414409295.059</v>
      </c>
      <c r="G17" s="18"/>
      <c r="H17" s="17">
        <v>268095256.331</v>
      </c>
      <c r="I17" s="17"/>
      <c r="J17" s="8">
        <v>0</v>
      </c>
      <c r="K17" s="8"/>
      <c r="L17" s="8">
        <f t="shared" si="2"/>
        <v>268095256.331</v>
      </c>
      <c r="M17" s="18"/>
      <c r="N17" s="19">
        <f t="shared" si="0"/>
        <v>1682504551.3900001</v>
      </c>
    </row>
    <row r="18" spans="1:14" ht="15.75" x14ac:dyDescent="0.25">
      <c r="A18" s="16" t="s">
        <v>21</v>
      </c>
      <c r="B18" s="17">
        <v>428649191.08599997</v>
      </c>
      <c r="C18" s="17"/>
      <c r="D18" s="17">
        <v>1153261537.027</v>
      </c>
      <c r="E18" s="18"/>
      <c r="F18" s="20">
        <f t="shared" si="1"/>
        <v>1581910728.1129999</v>
      </c>
      <c r="G18" s="18"/>
      <c r="H18" s="17">
        <v>315539742.10100001</v>
      </c>
      <c r="I18" s="28"/>
      <c r="J18" s="29">
        <v>0</v>
      </c>
      <c r="K18" s="8"/>
      <c r="L18" s="8">
        <f t="shared" si="2"/>
        <v>315539742.10100001</v>
      </c>
      <c r="M18" s="18"/>
      <c r="N18" s="20">
        <f t="shared" si="0"/>
        <v>1897450470.214</v>
      </c>
    </row>
    <row r="19" spans="1:14" ht="15.75" x14ac:dyDescent="0.25">
      <c r="A19" s="16" t="s">
        <v>22</v>
      </c>
      <c r="B19" s="21">
        <f>SUM(B7:B18)</f>
        <v>6040349876.1710014</v>
      </c>
      <c r="C19" s="22"/>
      <c r="D19" s="21">
        <f>SUM(D7:D18)</f>
        <v>13164342245.761999</v>
      </c>
      <c r="E19" s="22"/>
      <c r="F19" s="23">
        <f>SUM(F7:F18)</f>
        <v>19204692121.932999</v>
      </c>
      <c r="G19" s="22"/>
      <c r="H19" s="21">
        <f>SUM(H7:H18)</f>
        <v>3869516734.9979992</v>
      </c>
      <c r="I19" s="30"/>
      <c r="J19" s="30">
        <f>SUM(J7:J18)</f>
        <v>0</v>
      </c>
      <c r="K19" s="21"/>
      <c r="L19" s="21">
        <f>SUM(L7:L18)</f>
        <v>3869516734.9979992</v>
      </c>
      <c r="M19" s="22"/>
      <c r="N19" s="23">
        <f>SUM(N7:N18)</f>
        <v>23074208856.931</v>
      </c>
    </row>
    <row r="20" spans="1:14" x14ac:dyDescent="0.2">
      <c r="B20" s="24"/>
      <c r="D20" s="24"/>
      <c r="L20" s="24"/>
    </row>
    <row r="23" spans="1:14" ht="15" x14ac:dyDescent="0.2">
      <c r="B23" s="25"/>
    </row>
    <row r="24" spans="1:14" ht="15" x14ac:dyDescent="0.2">
      <c r="B24" s="25"/>
      <c r="C24" s="25"/>
      <c r="D24" s="25"/>
    </row>
    <row r="26" spans="1:14" x14ac:dyDescent="0.2">
      <c r="A26" s="26" t="s">
        <v>25</v>
      </c>
      <c r="B26" s="27"/>
      <c r="C26" s="27"/>
    </row>
  </sheetData>
  <mergeCells count="2">
    <mergeCell ref="H1:L1"/>
    <mergeCell ref="H3:L3"/>
  </mergeCells>
  <pageMargins left="0.7" right="0.7" top="0.87937500000000002" bottom="0.75" header="0.3" footer="0.3"/>
  <pageSetup scale="67" orientation="landscape" r:id="rId1"/>
  <headerFooter>
    <oddHeader>&amp;R&amp;"Times New Roman,Bold"&amp;10PUCO Case No. 24-503-EL-FOR
Source Files
Table FE-T5
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BC2882B6907449D3E6B2BE9998080" ma:contentTypeVersion="4" ma:contentTypeDescription="Create a new document." ma:contentTypeScope="" ma:versionID="a69bd1780ef4fb60611e98ec18a7e85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D22843D0-50E2-48C3-A0E3-29876FBD769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F42DBA7-2A1B-4A1A-A44F-7CDF87512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BCB66-5063-42AD-B2C0-5EB1A4BE59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953BFD-C30B-42A6-A43D-9AC3B9EC0B3A}">
  <ds:schemaRefs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 for FE-T5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WORK_FOR_TABLE_FE_T5_2024 - Ibrar Khera 5 7 2024</dc:subject>
  <dc:creator>Passty, Benjamin Walter</dc:creator>
  <cp:lastModifiedBy>Sunderman, Minna</cp:lastModifiedBy>
  <cp:lastPrinted>2024-07-24T18:41:44Z</cp:lastPrinted>
  <dcterms:created xsi:type="dcterms:W3CDTF">2021-04-14T17:56:03Z</dcterms:created>
  <dcterms:modified xsi:type="dcterms:W3CDTF">2024-07-24T18:43:58Z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0x01010008BBC2882B6907449D3E6B2BE9998080</vt:lpwstr>
  </property>
</Properties>
</file>