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<sst xmlns="http://schemas.openxmlformats.org/spreadsheetml/2006/main" count="269" uniqueCount="170">
  <si>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</si>
  <si>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</si>
  <si>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</si>
  <si>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</si>
  <si>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</si>
  <si>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</si>
  <si>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</si>
  <si>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</si>
  <si>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</si>
  <si>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</si>
  <si>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</si>
  <si>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</si>
  <si>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</si>
  <si>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</si>
  <si>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</si>
  <si>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</si>
  <si>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</si>
  <si>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</si>
  <si>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</si>
  <si>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</si>
  <si>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</si>
  <si>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</si>
  <si>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</si>
  <si>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</si>
  <si>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</si>
  <si>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</si>
  <si>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</si>
  <si>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</si>
  <si>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</si>
  <si>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</si>
  <si>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</si>
  <si>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</si>
  <si>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</si>
  <si>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</si>
  <si>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</si>
  <si>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</si>
  <si>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</si>
  <si>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</si>
  <si>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</si>
  <si>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</si>
  <si>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</si>
  <si>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</si>
  <si>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</si>
  <si>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</si>
  <si>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</si>
  <si>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</si>
  <si>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</si>
  <si>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</si>
  <si>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</si>
  <si>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</si>
  <si>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</si>
  <si>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</si>
  <si>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</si>
  <si>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</si>
  <si>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</si>
  <si>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</si>
  <si>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</si>
  <si>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</si>
  <si>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</si>
  <si>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</si>
  <si>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</si>
  <si>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</si>
  <si>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</si>
  <si>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</si>
  <si>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</si>
  <si>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</si>
  <si>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</si>
  <si>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</si>
  <si>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</si>
  <si>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</si>
  <si>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</si>
  <si>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</si>
  <si>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</si>
  <si>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</si>
  <si>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</si>
  <si>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</si>
  <si>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</si>
  <si>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</si>
  <si>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</si>
  <si>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</si>
  <si>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</si>
  <si>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</si>
  <si>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</si>
  <si>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</si>
  <si>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</si>
  <si>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</si>
  <si>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</si>
  <si>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</si>
  <si>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</si>
  <si>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</si>
  <si>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</si>
  <si>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</si>
  <si>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</si>
  <si>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</si>
  <si>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</si>
  <si>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</si>
  <si>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</si>
  <si>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</si>
  <si>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</si>
  <si>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</si>
  <si>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</si>
  <si>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</si>
  <si>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</si>
  <si>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</si>
  <si>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</si>
  <si>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</si>
  <si>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</si>
  <si>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</si>
  <si>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</si>
  <si>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</si>
  <si>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</si>
  <si>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</si>
  <si>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</si>
  <si>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</si>
  <si>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</si>
  <si>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</si>
  <si>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</si>
  <si>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</si>
  <si>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</si>
  <si>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</si>
  <si>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</si>
  <si>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</si>
  <si>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</si>
  <si>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</si>
  <si>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</si>
  <si>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</si>
  <si>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</si>
  <si>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</si>
  <si>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</si>
  <si>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</si>
  <si>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</si>
  <si>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</si>
  <si>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</si>
  <si>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</si>
  <si>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</si>
  <si>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</si>
  <si>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</si>
  <si>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</si>
  <si>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</si>
  <si>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</si>
  <si>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</si>
  <si>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</si>
  <si>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</si>
  <si>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</si>
  <si>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</si>
  <si>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</si>
  <si>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</si>
  <si>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</si>
  <si>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</si>
  <si>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</si>
  <si>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</si>
  <si>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</si>
  <si>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</si>
  <si>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</si>
  <si>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</si>
  <si>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</si>
  <si>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</si>
  <si>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</si>
  <si>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</si>
  <si>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</si>
  <si>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</si>
  <si>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</si>
  <si>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</si>
  <si>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</si>
  <si>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</si>
  <si>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</si>
  <si>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7/31/18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</si>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</sst>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4.2089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-0.1961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4.0128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43405</v>
      </c>
      <c r="C16" s="84" t="s">
        <v>146</v>
      </c>
      <c r="D16" s="83">
        <v>43435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3477840.92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3477840.92</v>
      </c>
    </row>
    <row r="24" spans="1:4" ht="15">
      <c r="A24" s="7" t="s">
        <v>151</v>
      </c>
      <c r="B24" s="33"/>
      <c r="C24" s="15" t="s">
        <v>40</v>
      </c>
      <c r="D24" s="36">
        <v>826312</v>
      </c>
    </row>
    <row r="25" spans="1:4" ht="15">
      <c r="A25" s="46" t="s">
        <v>152</v>
      </c>
      <c r="B25" s="23"/>
      <c r="C25" s="48" t="s">
        <v>51</v>
      </c>
      <c r="D25" s="88">
        <f>D23/D24</f>
        <v>4.2089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-0.0285</v>
      </c>
    </row>
    <row r="42" spans="1:4" ht="15">
      <c r="A42" s="7" t="s">
        <v>161</v>
      </c>
      <c r="B42" s="33"/>
      <c r="C42" s="10" t="s">
        <v>51</v>
      </c>
      <c r="D42" s="43">
        <v>-0.0595</v>
      </c>
    </row>
    <row r="43" spans="1:4" ht="15">
      <c r="A43" s="7" t="s">
        <v>162</v>
      </c>
      <c r="B43" s="33"/>
      <c r="C43" s="10" t="s">
        <v>51</v>
      </c>
      <c r="D43" s="43">
        <v>-0.1195</v>
      </c>
    </row>
    <row r="44" spans="1:4" ht="15">
      <c r="A44" s="7" t="s">
        <v>163</v>
      </c>
      <c r="B44" s="33"/>
      <c r="C44" s="10" t="s">
        <v>51</v>
      </c>
      <c r="D44" s="43">
        <v>0.0114</v>
      </c>
    </row>
    <row r="45" spans="1:4" ht="15">
      <c r="A45" s="46" t="s">
        <v>164</v>
      </c>
      <c r="B45" s="23"/>
      <c r="C45" s="47" t="s">
        <v>51</v>
      </c>
      <c r="D45" s="88">
        <f>SUM(D41:D44)</f>
        <v>-0.1961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43405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43312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3477840.92</v>
      </c>
      <c r="I15" s="76"/>
      <c r="J15" s="77">
        <f>+H15</f>
        <v>3477840.92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3477840.92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3477840.92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97">
        <v>43405</v>
      </c>
      <c r="L7" s="97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96">
        <v>43312</v>
      </c>
      <c r="L8" s="96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8"/>
      <c r="H20" s="91" t="s">
        <v>100</v>
      </c>
      <c r="I20" s="98"/>
      <c r="J20" s="90" t="s">
        <v>99</v>
      </c>
      <c r="K20" s="91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4.01</v>
      </c>
      <c r="J29" s="102">
        <v>867292</v>
      </c>
      <c r="K29" s="103"/>
      <c r="L29" s="104"/>
      <c r="M29" s="64">
        <f>+I29*J29</f>
        <v>3477840.92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3477840.92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7/31/18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7/31/18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7/31/18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7/31/18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30745</v>
      </c>
      <c r="H13" s="36">
        <v>21606</v>
      </c>
      <c r="I13" s="36">
        <v>20472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30745</v>
      </c>
      <c r="H15" s="39">
        <f>SUM(H13:H14)</f>
        <v>21606</v>
      </c>
      <c r="I15" s="39">
        <f>SUM(I13:I14)</f>
        <v>20472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97775.99</v>
      </c>
      <c r="H18" s="11">
        <v>56570.41</v>
      </c>
      <c r="I18" s="11">
        <v>65510.45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1441.23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97775.99</v>
      </c>
      <c r="H21" s="40">
        <f>SUM(H18:H19)</f>
        <v>56570.41</v>
      </c>
      <c r="I21" s="40">
        <f>SUM(I18:I20)</f>
        <v>66951.68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19163</v>
      </c>
      <c r="H24" s="41">
        <v>14678</v>
      </c>
      <c r="I24" s="41">
        <v>10021</v>
      </c>
    </row>
    <row r="25" spans="1:9" ht="15">
      <c r="A25" s="7"/>
      <c r="B25" s="1" t="s">
        <v>48</v>
      </c>
      <c r="F25" s="10" t="s">
        <v>40</v>
      </c>
      <c r="G25" s="41">
        <v>14527</v>
      </c>
      <c r="H25" s="41">
        <v>10197</v>
      </c>
      <c r="I25" s="41">
        <v>8289</v>
      </c>
    </row>
    <row r="26" spans="1:9" ht="15">
      <c r="A26" s="7" t="s">
        <v>49</v>
      </c>
      <c r="F26" s="10" t="s">
        <v>40</v>
      </c>
      <c r="G26" s="42">
        <f>SUM(G24:G25)</f>
        <v>33690</v>
      </c>
      <c r="H26" s="42">
        <f>SUM(H24:H25)</f>
        <v>24875</v>
      </c>
      <c r="I26" s="42">
        <f>SUM(I24:I25)</f>
        <v>18310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2.9022</v>
      </c>
      <c r="H28" s="43">
        <f>ROUND(H21/H26,4)</f>
        <v>2.2742</v>
      </c>
      <c r="I28" s="43">
        <f>ROUND(I21/I26,4)</f>
        <v>3.6566</v>
      </c>
    </row>
    <row r="29" spans="1:9" ht="15">
      <c r="A29" s="7" t="s">
        <v>52</v>
      </c>
      <c r="F29" s="10" t="s">
        <v>51</v>
      </c>
      <c r="G29" s="44">
        <v>3.2084</v>
      </c>
      <c r="H29" s="45">
        <v>3.2084</v>
      </c>
      <c r="I29" s="45">
        <v>3.2084</v>
      </c>
    </row>
    <row r="30" spans="1:9" ht="15">
      <c r="A30" s="7" t="s">
        <v>53</v>
      </c>
      <c r="F30" s="10" t="s">
        <v>51</v>
      </c>
      <c r="G30" s="43">
        <f>ROUND(G28-G29,4)</f>
        <v>-0.3062</v>
      </c>
      <c r="H30" s="43">
        <f>ROUND(H28-H29,4)</f>
        <v>-0.9342</v>
      </c>
      <c r="I30" s="43">
        <f>ROUND(I28-I29,4)</f>
        <v>0.4482</v>
      </c>
    </row>
    <row r="31" spans="1:9" ht="15">
      <c r="A31" s="7" t="s">
        <v>54</v>
      </c>
      <c r="F31" s="10" t="s">
        <v>40</v>
      </c>
      <c r="G31" s="41">
        <f>+G24</f>
        <v>19163</v>
      </c>
      <c r="H31" s="41">
        <f>+H24</f>
        <v>14678</v>
      </c>
      <c r="I31" s="41">
        <f>+I24</f>
        <v>10021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-5867.71</v>
      </c>
      <c r="H32" s="40">
        <f>ROUND(H30*H31,2)</f>
        <v>-13712.19</v>
      </c>
      <c r="I32" s="40">
        <f>ROUND(I30*I31,2)</f>
        <v>4491.41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-15088.49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7/31/18</v>
      </c>
      <c r="G38" s="33"/>
      <c r="H38" s="51" t="s">
        <v>61</v>
      </c>
      <c r="I38" s="41">
        <v>530240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-0.0285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-40208.96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-0.0799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521279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-41650.19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1441.23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521279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1441.23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2018-09-27T13:03:40Z</cp:lastPrinted>
  <dcterms:created xsi:type="dcterms:W3CDTF">1999-08-13T17:16:30Z</dcterms:created>
  <dcterms:modified xsi:type="dcterms:W3CDTF">2018-10-10T13:08:09Z</dcterms:modified>
  <cp:category/>
  <cp:version/>
  <cp:contentType/>
  <cp:contentStatus/>
</cp:coreProperties>
</file>