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<sst xmlns="http://schemas.openxmlformats.org/spreadsheetml/2006/main" count="271" uniqueCount="171">
  <si>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</si>
  <si>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</si>
  <si>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</si>
  <si>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</si>
  <si>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</si>
  <si>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</si>
  <si>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</si>
  <si>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</si>
  <si>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</si>
  <si>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</si>
  <si>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</si>
  <si>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</si>
  <si>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</si>
  <si>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</si>
  <si>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</si>
  <si>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</si>
  <si>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</si>
  <si>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</si>
  <si>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</si>
  <si>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</si>
  <si>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</si>
  <si>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</si>
  <si>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</si>
  <si>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</si>
  <si>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</si>
  <si>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</si>
  <si>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</si>
  <si>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</si>
  <si>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</si>
  <si>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</si>
  <si>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</si>
  <si>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</si>
  <si>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</si>
  <si>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</si>
  <si>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</si>
  <si>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</si>
  <si>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</si>
  <si>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</si>
  <si>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</si>
  <si>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</si>
  <si>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</si>
  <si>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</si>
  <si>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</si>
  <si>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</si>
  <si>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</si>
  <si>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</si>
  <si>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</si>
  <si>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</si>
  <si>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</si>
  <si>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</si>
  <si>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</si>
  <si>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</si>
  <si>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</si>
  <si>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</si>
  <si>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</si>
  <si>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</si>
  <si>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</si>
  <si>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</si>
  <si>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</si>
  <si>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</si>
  <si>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</si>
  <si>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</si>
  <si>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</si>
  <si>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</si>
  <si>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</si>
  <si>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</si>
  <si>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</si>
  <si>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</si>
  <si>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</si>
  <si>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</si>
  <si>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</si>
  <si>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</si>
  <si>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</si>
  <si>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</si>
  <si>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</si>
  <si>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</si>
  <si>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</si>
  <si>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</si>
  <si>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</si>
  <si>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</si>
  <si>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</si>
  <si>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</si>
  <si>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</si>
  <si>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</si>
  <si>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</si>
  <si>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</si>
  <si>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</si>
  <si>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</si>
  <si>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</si>
  <si>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</si>
  <si>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</si>
  <si>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</si>
  <si>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</si>
  <si>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</si>
  <si>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</si>
  <si>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</si>
  <si>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</si>
  <si>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</si>
  <si>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</si>
  <si>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</si>
  <si>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</si>
  <si>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</si>
  <si>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</si>
  <si>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</si>
  <si>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</si>
  <si>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</si>
  <si>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</si>
  <si>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</si>
  <si>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</si>
  <si>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</si>
  <si>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</si>
  <si>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</si>
  <si>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</si>
  <si>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</si>
  <si>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</si>
  <si>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</si>
  <si>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</si>
  <si>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</si>
  <si>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</si>
  <si>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</si>
  <si>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</si>
  <si>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</si>
  <si>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</si>
  <si>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</si>
  <si>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</si>
  <si>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</si>
  <si>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</si>
  <si>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</si>
  <si>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</si>
  <si>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</si>
  <si>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</si>
  <si>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</si>
  <si>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</si>
  <si>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</si>
  <si>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</si>
  <si>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</si>
  <si>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</si>
  <si>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</si>
  <si>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</si>
  <si>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</si>
  <si>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</si>
  <si>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</si>
  <si>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</si>
  <si>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</si>
  <si>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</si>
  <si>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</si>
  <si>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</si>
  <si>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</si>
  <si>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</si>
  <si>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</si>
  <si>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</si>
  <si>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</si>
  <si>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</si>
  <si>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</si>
  <si>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</si>
  <si>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</si>
  <si>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</si>
  <si>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</si>
  <si>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</si>
  <si>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</si>
  <si>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</si>
  <si>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</si>
  <si>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</si>
  <si>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</si>
  <si>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</si>
  <si>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#12-0217-GA-GCR</t>
  </si>
  <si>
    <t>4/30/12</t>
  </si>
  <si>
    <t>February</t>
  </si>
  <si>
    <t>March</t>
  </si>
  <si>
    <t>April</t>
  </si>
  <si>
    <t>Columbia Gulf Transmission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</si>
</sst>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4.3286</v>
      </c>
    </row>
    <row r="11" spans="1:4" ht="15">
      <c r="A11" s="7" t="s">
        <v>141</v>
      </c>
      <c r="B11" s="33"/>
      <c r="C11" s="10" t="s">
        <v>51</v>
      </c>
      <c r="D11" s="43">
        <f>D35</f>
        <v>-0.0116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-0.2676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4.0494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41153</v>
      </c>
      <c r="C16" s="85" t="s">
        <v>146</v>
      </c>
      <c r="D16" s="84">
        <v>41183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2449352.21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2449352.21</v>
      </c>
    </row>
    <row r="24" spans="1:4" ht="15">
      <c r="A24" s="7" t="s">
        <v>151</v>
      </c>
      <c r="B24" s="33"/>
      <c r="C24" s="15" t="s">
        <v>40</v>
      </c>
      <c r="D24" s="36">
        <v>565858</v>
      </c>
    </row>
    <row r="25" spans="1:4" ht="15">
      <c r="A25" s="46" t="s">
        <v>152</v>
      </c>
      <c r="B25" s="23"/>
      <c r="C25" s="48" t="s">
        <v>51</v>
      </c>
      <c r="D25" s="89">
        <f>D23/D24</f>
        <v>4.3286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-0.0116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-0.0116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-0.1384</v>
      </c>
    </row>
    <row r="42" spans="1:4" ht="15">
      <c r="A42" s="7" t="s">
        <v>161</v>
      </c>
      <c r="B42" s="33"/>
      <c r="C42" s="10" t="s">
        <v>51</v>
      </c>
      <c r="D42" s="43">
        <v>-0.1055</v>
      </c>
    </row>
    <row r="43" spans="1:4" ht="15">
      <c r="A43" s="7" t="s">
        <v>162</v>
      </c>
      <c r="B43" s="33"/>
      <c r="C43" s="10" t="s">
        <v>51</v>
      </c>
      <c r="D43" s="43">
        <v>0.0199</v>
      </c>
    </row>
    <row r="44" spans="1:4" ht="15">
      <c r="A44" s="7" t="s">
        <v>163</v>
      </c>
      <c r="B44" s="33"/>
      <c r="C44" s="10" t="s">
        <v>51</v>
      </c>
      <c r="D44" s="43">
        <v>-0.0436</v>
      </c>
    </row>
    <row r="45" spans="1:4" ht="15">
      <c r="A45" s="46" t="s">
        <v>164</v>
      </c>
      <c r="B45" s="23"/>
      <c r="C45" s="47" t="s">
        <v>51</v>
      </c>
      <c r="D45" s="89">
        <f>SUM(D41:D44)</f>
        <v>-0.2676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41153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2449352.21</v>
      </c>
      <c r="I15" s="77"/>
      <c r="J15" s="78">
        <f>+H15</f>
        <v>2449352.21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2449352.21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2449352.21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4">
        <v>41153</v>
      </c>
      <c r="L7" s="104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>
        <v>41029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4.39</v>
      </c>
      <c r="J29" s="101">
        <v>557939</v>
      </c>
      <c r="K29" s="102"/>
      <c r="L29" s="103"/>
      <c r="M29" s="64">
        <f>+I29*J29</f>
        <v>2449352.21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2449352.21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4/30/12</v>
      </c>
      <c r="I11" s="10" t="s">
        <v>40</v>
      </c>
      <c r="J11" s="41">
        <v>354410</v>
      </c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4/30/12</v>
      </c>
      <c r="I13" s="10" t="s">
        <v>40</v>
      </c>
      <c r="J13" s="38">
        <v>565858</v>
      </c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>
        <f>ROUND(J11/J13,4)</f>
        <v>0.6263</v>
      </c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6231.15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3902.57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3902.57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4117.21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4/30/12</v>
      </c>
      <c r="I29" s="10" t="s">
        <v>40</v>
      </c>
      <c r="J29" s="36">
        <f>J11</f>
        <v>354410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f>ROUND(J27/J29,4)*-1</f>
        <v>-0.0116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4/30/12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 t="s">
        <v>170</v>
      </c>
      <c r="C40" s="23"/>
      <c r="D40" s="23"/>
      <c r="E40" s="23"/>
      <c r="F40" s="23"/>
      <c r="G40" s="23"/>
      <c r="I40" s="15" t="s">
        <v>9</v>
      </c>
      <c r="J40" s="16">
        <v>6231.15</v>
      </c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6231.15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6231.15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92108</v>
      </c>
      <c r="H13" s="36">
        <v>49773</v>
      </c>
      <c r="I13" s="36">
        <v>40358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92108</v>
      </c>
      <c r="H15" s="39">
        <f>SUM(H13:H14)</f>
        <v>49773</v>
      </c>
      <c r="I15" s="39">
        <f>SUM(I13:I14)</f>
        <v>40358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401555.35</v>
      </c>
      <c r="H18" s="11">
        <v>209219.49</v>
      </c>
      <c r="I18" s="11">
        <v>172050.82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-17015.28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401555.35</v>
      </c>
      <c r="H21" s="40">
        <f>SUM(H18:H19)</f>
        <v>209219.49</v>
      </c>
      <c r="I21" s="40">
        <f>SUM(I18:I19)</f>
        <v>155035.54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58507</v>
      </c>
      <c r="H24" s="41">
        <v>40102</v>
      </c>
      <c r="I24" s="41">
        <v>26569</v>
      </c>
    </row>
    <row r="25" spans="1:9" ht="15">
      <c r="A25" s="7"/>
      <c r="B25" s="1" t="s">
        <v>48</v>
      </c>
      <c r="F25" s="10" t="s">
        <v>40</v>
      </c>
      <c r="G25" s="41">
        <v>34312</v>
      </c>
      <c r="H25" s="41">
        <v>22918</v>
      </c>
      <c r="I25" s="41">
        <v>15983</v>
      </c>
    </row>
    <row r="26" spans="1:9" ht="15">
      <c r="A26" s="7" t="s">
        <v>49</v>
      </c>
      <c r="F26" s="10" t="s">
        <v>40</v>
      </c>
      <c r="G26" s="42">
        <f>SUM(G24:G25)</f>
        <v>92819</v>
      </c>
      <c r="H26" s="42">
        <f>SUM(H24:H25)</f>
        <v>63020</v>
      </c>
      <c r="I26" s="42">
        <f>SUM(I24:I25)</f>
        <v>42552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4.3262</v>
      </c>
      <c r="H28" s="43">
        <f>ROUND(H21/H26,4)</f>
        <v>3.3199</v>
      </c>
      <c r="I28" s="43">
        <f>ROUND(I21/I26,4)</f>
        <v>3.6434</v>
      </c>
    </row>
    <row r="29" spans="1:9" ht="15">
      <c r="A29" s="7" t="s">
        <v>52</v>
      </c>
      <c r="F29" s="10" t="s">
        <v>51</v>
      </c>
      <c r="G29" s="44">
        <v>4.3299</v>
      </c>
      <c r="H29" s="45">
        <v>4.4283</v>
      </c>
      <c r="I29" s="45">
        <v>4.2315</v>
      </c>
    </row>
    <row r="30" spans="1:9" ht="15">
      <c r="A30" s="7" t="s">
        <v>53</v>
      </c>
      <c r="F30" s="10" t="s">
        <v>51</v>
      </c>
      <c r="G30" s="43">
        <f>ROUND(G28-G29,4)</f>
        <v>-0.0037</v>
      </c>
      <c r="H30" s="43">
        <f>ROUND(H28-H29,4)</f>
        <v>-1.1084</v>
      </c>
      <c r="I30" s="43">
        <f>ROUND(I28-I29,4)</f>
        <v>-0.5881</v>
      </c>
    </row>
    <row r="31" spans="1:9" ht="15">
      <c r="A31" s="7" t="s">
        <v>54</v>
      </c>
      <c r="F31" s="10" t="s">
        <v>40</v>
      </c>
      <c r="G31" s="41">
        <f>+G24</f>
        <v>58507</v>
      </c>
      <c r="H31" s="41">
        <f>+H24</f>
        <v>40102</v>
      </c>
      <c r="I31" s="41">
        <f>+I24</f>
        <v>26569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-216.48</v>
      </c>
      <c r="H32" s="40">
        <f>ROUND(H30*H31,2)</f>
        <v>-44449.06</v>
      </c>
      <c r="I32" s="40">
        <f>ROUND(I30*I31,2)</f>
        <v>-15625.23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-60290.77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4/30/12</v>
      </c>
      <c r="G38" s="33"/>
      <c r="H38" s="51" t="s">
        <v>61</v>
      </c>
      <c r="I38" s="41">
        <v>435615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-0.1384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-101754.71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-0.2391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354410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-84739.43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-17015.28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354410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-17015.28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2012-08-29T15:37:28Z</cp:lastPrinted>
  <dcterms:created xsi:type="dcterms:W3CDTF">1999-08-13T17:16:30Z</dcterms:created>
  <dcterms:modified xsi:type="dcterms:W3CDTF">2012-08-29T15:37:57Z</dcterms:modified>
  <cp:category/>
  <cp:version/>
  <cp:contentType/>
  <cp:contentStatus/>
</cp:coreProperties>
</file>