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ohn Ryan\COH\Rate Case\Discovery\ELPC\Final Drafts for Distribution\11.9.2022 Supplement\"/>
    </mc:Choice>
  </mc:AlternateContent>
  <xr:revisionPtr revIDLastSave="0" documentId="8_{497949C5-11C2-4F68-A44D-D25D1F3DA206}" xr6:coauthVersionLast="47" xr6:coauthVersionMax="47" xr10:uidLastSave="{00000000-0000-0000-0000-000000000000}"/>
  <bookViews>
    <workbookView xWindow="-110" yWindow="-110" windowWidth="19420" windowHeight="10420" xr2:uid="{8025270D-A1E2-4D47-93CD-684D51188CF9}"/>
  </bookViews>
  <sheets>
    <sheet name="ELPC DR 1" sheetId="2" r:id="rId1"/>
    <sheet name="Supporting Data" sheetId="1" r:id="rId2"/>
  </sheets>
  <externalReferences>
    <externalReference r:id="rId3"/>
  </externalReferences>
  <definedNames>
    <definedName name="_30to60ArrearsData">OFFSET(#REF!,COUNT(#REF!),0,-13,1)</definedName>
    <definedName name="_30to60ArrearsMo">OFFSET(_30to60ArrearsData,0,-1)</definedName>
    <definedName name="_30to60CurrentArrearDol">OFFSET('[1]Data Tab'!$AO$1,COUNT('[1]Data Tab'!$AO:$AO),0,-1,1)</definedName>
    <definedName name="_30to60CurrentArrearDol12Mo">OFFSET(_30to60CurrentArrearDol,-12,0)</definedName>
    <definedName name="_30to60CurrentArrears">OFFSET('[1]Data Tab'!$BL$1,COUNT('[1]Data Tab'!$BL:$BL),0,-1,1)</definedName>
    <definedName name="_30to60CurrentArrears12Mo">OFFSET(_30to60CurrentArrears,-12,0)</definedName>
    <definedName name="_30to60CustData">OFFSET(#REF!,COUNT(#REF!),0,-13,1)</definedName>
    <definedName name="_30to60CustMo">OFFSET(_30to60CustData,0,-1)</definedName>
    <definedName name="_60to90ArrearsData">OFFSET(#REF!,COUNT(#REF!),0,-13,1)</definedName>
    <definedName name="_60to90ArrearsMo">OFFSET(_60to90ArrearsData,0,-2)</definedName>
    <definedName name="_60to90CurrentArrearDol">OFFSET('[1]Data Tab'!$AP$1,COUNT('[1]Data Tab'!$AP:$AP),0,-1,1)</definedName>
    <definedName name="_60to90CurrentArrearDol12Mo">OFFSET(_60to90CurrentArrearDol,-12,0)</definedName>
    <definedName name="_60to90CurrentArrears">OFFSET('[1]Data Tab'!$BM$1,COUNT('[1]Data Tab'!$BM:$BM),0,-1,1)</definedName>
    <definedName name="_60to90CurrentArrears12Mo">OFFSET(_60to90CurrentArrears,-12,0)</definedName>
    <definedName name="_60to90CustData">OFFSET(#REF!,COUNT(#REF!),0,-13,1)</definedName>
    <definedName name="_90ArrearCurrentDol12Mo">OFFSET(_90CurrentArrearDol,-12,0)</definedName>
    <definedName name="_90ArrearsData">OFFSET(#REF!,COUNT(#REF!),0,-13,1)</definedName>
    <definedName name="_90ArrearsMo">OFFSET(_90ArrearsData,0,-3)</definedName>
    <definedName name="_90CurrentArrearDol">OFFSET('[1]Data Tab'!$AQ$1,COUNT('[1]Data Tab'!$AQ:$AQ),0,-1,1)</definedName>
    <definedName name="_90CurrentArrears">OFFSET('[1]Data Tab'!$BN$1,COUNT('[1]Data Tab'!$BN:$BN),0,-1,1)</definedName>
    <definedName name="_90CurrentArrears12Mo">OFFSET(_90CurrentArrears,-12,0)</definedName>
    <definedName name="_90CustData">OFFSET(#REF!,COUNT(#REF!),0,-13,1)</definedName>
    <definedName name="_xlnm._FilterDatabase" localSheetId="1" hidden="1">'Supporting Data'!$B$1:$B$136</definedName>
    <definedName name="CurrentArrearsMo">OFFSET(CurrentArrearsTotal,0,-1)</definedName>
    <definedName name="CurrentArrearsTotal">OFFSET('[1]Data Tab'!$CI$1,COUNT('[1]Data Tab'!$CI:$CI),0,-1,1)</definedName>
    <definedName name="CurrentArrearsTotal12Mo">OFFSET(CurrentArrearsTotal,-12,0)</definedName>
    <definedName name="CurrentArrearsTotalDol">OFFSET('[1]Data Tab'!$CL$1,COUNT('[1]Data Tab'!$CL:$CL),0,-1,1)</definedName>
    <definedName name="CurrentArrearsTotalDol12Mo">OFFSET(CurrentArrearsTotalDol,-12,0)</definedName>
    <definedName name="IN30to60Cust">OFFSET('[1]Data Tab'!$BO$1,COUNT('[1]Data Tab'!$BO:$BO),0,-1,1)</definedName>
    <definedName name="IN30to60Dol">OFFSET('[1]Data Tab'!$AR$1,COUNT('[1]Data Tab'!$AR:$AR),0,-1,1)</definedName>
    <definedName name="IN60to90Cust">OFFSET('[1]Data Tab'!$BU$1,COUNT('[1]Data Tab'!$BU:$BU),0,-1,1)</definedName>
    <definedName name="IN60to90Dol">OFFSET('[1]Data Tab'!$AX$1,COUNT('[1]Data Tab'!$AX:$AX),0,-1,1)</definedName>
    <definedName name="IN90Cust">OFFSET('[1]Data Tab'!$CA$1,COUNT('[1]Data Tab'!$CA:$CA),0,-1,1)</definedName>
    <definedName name="IN90Dol">OFFSET('[1]Data Tab'!$BD$1,COUNT('[1]Data Tab'!$BD:$BD),0,-1,1)</definedName>
    <definedName name="INChargePerc">OFFSET('[1]Data Tab'!$M$1,COUNT('[1]Data Tab'!$M:$M),0,-1,1)</definedName>
    <definedName name="INCurrentBilled">OFFSET('[1]Data Tab'!$W$1,COUNT('[1]Data Tab'!$W:$W),0,-1,1)</definedName>
    <definedName name="INCurrentChargeDol">OFFSET('[1]Data Tab'!$D$1,COUNT('[1]Data Tab'!$D:$D),0,-1,1)</definedName>
    <definedName name="INCurrentPayment">OFFSET('[1]Data Tab'!$AF$1,COUNT('[1]Data Tab'!$AF:$AF),0,-1,1)</definedName>
    <definedName name="KY30to60Cust">OFFSET('[1]Data Tab'!$BP$1,COUNT('[1]Data Tab'!$BP:$BP),0,-1,1)</definedName>
    <definedName name="KY30to60Dol">OFFSET('[1]Data Tab'!$AS$1,COUNT('[1]Data Tab'!$AS:$AS),0,-1,1)</definedName>
    <definedName name="KY60to90Cust">OFFSET('[1]Data Tab'!$BV$1,COUNT('[1]Data Tab'!$BV:$BV),0,-1,1)</definedName>
    <definedName name="KY60to90Dol">OFFSET('[1]Data Tab'!$AY$1,COUNT('[1]Data Tab'!$AY:$AY),0,-1,1)</definedName>
    <definedName name="KY90Cust">OFFSET('[1]Data Tab'!$CB$1,COUNT('[1]Data Tab'!$CB:$CB),0,-1,1)</definedName>
    <definedName name="KY90Dol">OFFSET('[1]Data Tab'!$BE$1,COUNT('[1]Data Tab'!$BE:$BE),0,-1,1)</definedName>
    <definedName name="KYChargePerc">OFFSET('[1]Data Tab'!$N$1,COUNT('[1]Data Tab'!$N:$N),0,-1,1)</definedName>
    <definedName name="KYCurrentBilled">OFFSET('[1]Data Tab'!$X$1,COUNT('[1]Data Tab'!$X:$X),0,-1,1)</definedName>
    <definedName name="KYCurrentChargeDol">OFFSET('[1]Data Tab'!$E$1,COUNT('[1]Data Tab'!$E:$E),0,-1,1)</definedName>
    <definedName name="KYCurrentPayment">OFFSET('[1]Data Tab'!$AG$1,COUNT('[1]Data Tab'!$AG:$AG),0,-1,1)</definedName>
    <definedName name="MD30to60Cust">OFFSET('[1]Data Tab'!$BQ$1,COUNT('[1]Data Tab'!$BQ:$BQ),0,-1,1)</definedName>
    <definedName name="MD30to60Dol">OFFSET('[1]Data Tab'!$AT$1,COUNT('[1]Data Tab'!$AT:$AT),0,-1,1)</definedName>
    <definedName name="MD60to90Cust">OFFSET('[1]Data Tab'!$BW$1,COUNT('[1]Data Tab'!$BW:$BW),0,-1,1)</definedName>
    <definedName name="MD60to90Dol">OFFSET('[1]Data Tab'!$AZ$1,COUNT('[1]Data Tab'!$AZ:$AZ),0,-1,1)</definedName>
    <definedName name="MD90Cust">OFFSET('[1]Data Tab'!$CC$1,COUNT('[1]Data Tab'!$CC:$CC),0,-1,1)</definedName>
    <definedName name="MD90Dol">OFFSET('[1]Data Tab'!$BF$1,COUNT('[1]Data Tab'!$BF:$BF),0,-1,1)</definedName>
    <definedName name="MDChargePerc">OFFSET('[1]Data Tab'!$O$1,COUNT('[1]Data Tab'!$O:$O),0,-1,1)</definedName>
    <definedName name="MDCurrentBilled">OFFSET('[1]Data Tab'!$Y$1,COUNT('[1]Data Tab'!$Y:$Y),0,-1,1)</definedName>
    <definedName name="MDCurrentChargeDol">OFFSET('[1]Data Tab'!$F$1,COUNT('[1]Data Tab'!$F:$F),0,-1,1)</definedName>
    <definedName name="MDCurrentPayment">OFFSET('[1]Data Tab'!$AH$1,COUNT('[1]Data Tab'!$AH:$AH),0,-1,1)</definedName>
    <definedName name="NetChargeOffAvgDollar">OFFSET(NetChargeOffCurrentDollar,-1,0)</definedName>
    <definedName name="NetChargeOffAvgMo">OFFSET(NetChargeOffAvgDollar,0,-1)</definedName>
    <definedName name="NetChargeOffCurrentDollar">OFFSET('[1]Data Tab'!$C$1,COUNT('[1]Data Tab'!$C:$C),0,-1,1)</definedName>
    <definedName name="NetChargeOffCurrentDollar12Mo">OFFSET(NetChargeOffCurrentDollar,-12,0)</definedName>
    <definedName name="NetChargeOffCurrentMo">OFFSET(NetChargeOffCurrentDollar,0,-1)</definedName>
    <definedName name="NetChargeOffCurrentPerc">OFFSET('[1]Data Tab'!$L$1,COUNT('[1]Data Tab'!$L:$L),0,-1,1)</definedName>
    <definedName name="NetChargeOffCurrentPerc12Mo">OFFSET(NetChargeOffCurrentPerc,-12,0)</definedName>
    <definedName name="NetChargeOffCurrentPercAvg">OFFSET(NetChargeOffCurrentPerc,-1,0)</definedName>
    <definedName name="NetChargeOffCurrentPercMo">OFFSET(NetChargeOffCurrentPerc,0,-1)</definedName>
    <definedName name="NetWriteOffNiSData" comment="NiSource as a whole data of Net Write Offs">OFFSET(#REF!,COUNT(#REF!),0,-13,1)</definedName>
    <definedName name="NetWriteOffNiSMonth" comment="Which Month are we looking at for NetWrite off Data">OFFSET(NetWriteOffNiSData,0,-1)</definedName>
    <definedName name="NetWriteOffNiSPerc">OFFSET(#REF!,COUNT(#REF!),0,-13,1)</definedName>
    <definedName name="NetWriteOffNiSPercMo">OFFSET(NetWriteOffNiSPerc,0,-1)</definedName>
    <definedName name="OH30to60Cust">OFFSET('[1]Data Tab'!$BR$1,COUNT('[1]Data Tab'!$BR:$BR),0,-1,1)</definedName>
    <definedName name="OH30to60Dol">OFFSET('[1]Data Tab'!$AU$1,COUNT('[1]Data Tab'!$AU:$AU),0,-1,1)</definedName>
    <definedName name="OH60to90Cust">OFFSET('[1]Data Tab'!$BX$1,COUNT('[1]Data Tab'!$BX:$BX),0,-1,1)</definedName>
    <definedName name="OH60to90Dol">OFFSET('[1]Data Tab'!$BA$1,COUNT('[1]Data Tab'!$BA:$BA),0,-1,1)</definedName>
    <definedName name="OH90Cust">OFFSET('[1]Data Tab'!$CD$1,COUNT('[1]Data Tab'!$CD:$CD),0,-1,1)</definedName>
    <definedName name="OH90Dol">OFFSET('[1]Data Tab'!$BG$1,COUNT('[1]Data Tab'!$BG:$BG),0,-1,1)</definedName>
    <definedName name="OHChargeperc">OFFSET('[1]Data Tab'!$P$1,COUNT('[1]Data Tab'!$P:$P),0,-1,1)</definedName>
    <definedName name="OHCurrentBilled">OFFSET('[1]Data Tab'!$Z$1,COUNT('[1]Data Tab'!$Z:$Z),0,-1,1)</definedName>
    <definedName name="OHCurrentChargeDol">OFFSET('[1]Data Tab'!$G$1,COUNT('[1]Data Tab'!$G:$G),0,-1,1)</definedName>
    <definedName name="OHCurrentPayment">OFFSET('[1]Data Tab'!$AI$1,COUNT('[1]Data Tab'!$AI:$AI),0,-1,1)</definedName>
    <definedName name="PA30to60Cust">OFFSET('[1]Data Tab'!$BS$1,COUNT('[1]Data Tab'!$BS:$BS),0,-1,1)</definedName>
    <definedName name="PA30to60Dol">OFFSET('[1]Data Tab'!$AV$1,COUNT('[1]Data Tab'!$AV:$AV),0,-1,1)</definedName>
    <definedName name="PA60to90Cust">OFFSET('[1]Data Tab'!$BY$1,COUNT('[1]Data Tab'!$BY:$BY),0,-1,1)</definedName>
    <definedName name="PA60to90Dol">OFFSET('[1]Data Tab'!$BB$1,COUNT('[1]Data Tab'!$BB:$BB),0,-1,1)</definedName>
    <definedName name="PA90Cust">OFFSET('[1]Data Tab'!$CE$1,COUNT('[1]Data Tab'!$CE:$CE),0,-1,1)</definedName>
    <definedName name="PA90Dol">OFFSET('[1]Data Tab'!$BH$1,COUNT('[1]Data Tab'!$BH:$BH),0,-1,1)</definedName>
    <definedName name="PAChargePerc">OFFSET('[1]Data Tab'!$Q$1,COUNT('[1]Data Tab'!$Q:$Q),0,-1,1)</definedName>
    <definedName name="PACurrentBilled">OFFSET('[1]Data Tab'!$AA$1,COUNT('[1]Data Tab'!$AA:$AA),0,-1,1)</definedName>
    <definedName name="PACurrentChargeDol">OFFSET('[1]Data Tab'!$H$1,COUNT('[1]Data Tab'!$H:$H),0,-1,1)</definedName>
    <definedName name="PACurrentPayment">OFFSET('[1]Data Tab'!$AJ$1,COUNT('[1]Data Tab'!$AJ:$AJ),0,-1,1)</definedName>
    <definedName name="_xlnm.Print_Titles" localSheetId="1">'Supporting Data'!$1:$3</definedName>
    <definedName name="TotalArrearsCustAvg">OFFSET(CurrentArrearsTotal,-1,0)</definedName>
    <definedName name="TotalArrearsDolAvg">OFFSET(CurrentArrearsTotalDol,-1,0)</definedName>
    <definedName name="TotalBilledAvg">OFFSET(TotalBilledCurrentDollar,-1,0)</definedName>
    <definedName name="TotalBilledCurrentDollar">OFFSET('[1]Data Tab'!$V$1,COUNT('[1]Data Tab'!$V:$V),0,-1,1)</definedName>
    <definedName name="TotalBilledCurrentDollar12Mo">OFFSET(TotalBilledCurrentDollar,-12,0)</definedName>
    <definedName name="TotalBilledCurrentMo">OFFSET(TotalBilledCurrentDollar,0,-1)</definedName>
    <definedName name="TotalBilledData">OFFSET(#REF!,COUNT(#REF!),0,-13,1)</definedName>
    <definedName name="TotalBilledMo">OFFSET(TotalBilledData,0,-1)</definedName>
    <definedName name="TotalPaymentAvg">OFFSET(TotalPaymentCurrentDollar,-1,0)</definedName>
    <definedName name="TotalPaymentCurrentDollar">OFFSET('[1]Data Tab'!$AE$1,COUNT('[1]Data Tab'!$AE:$AE),0,-1,1)</definedName>
    <definedName name="TotalPaymentCurrentDollar12Mo">OFFSET(TotalPaymentCurrentDollar,-12,0)</definedName>
    <definedName name="TotalPaymentCurrentMo">OFFSET(TotalPaymentCurrentDollar,0,-1)</definedName>
    <definedName name="TotalPaymentData">OFFSET(#REF!,COUNT(#REF!),0,-13,1)</definedName>
    <definedName name="TotalPaymentMo">OFFSET(TotalPaymentData,0,-1)</definedName>
    <definedName name="VA30to60Cust">OFFSET('[1]Data Tab'!$BT$1,COUNT('[1]Data Tab'!$BT:$BT),0,-1,1)</definedName>
    <definedName name="VA30to60Dol">OFFSET('[1]Data Tab'!$AW$1,COUNT('[1]Data Tab'!$AW:$AW),0,-1,1)</definedName>
    <definedName name="VA60to90Cust">OFFSET('[1]Data Tab'!$BZ$1,COUNT('[1]Data Tab'!$BZ:$BZ),0,-1,1)</definedName>
    <definedName name="VA60to90Dol">OFFSET('[1]Data Tab'!$BC$1,COUNT('[1]Data Tab'!$BC:$BC),0,-1,1)</definedName>
    <definedName name="VA90Cust">OFFSET('[1]Data Tab'!$CF$1,COUNT('[1]Data Tab'!$CF:$CF),0,-1,1)</definedName>
    <definedName name="VA90Dol">OFFSET('[1]Data Tab'!$BI$1,COUNT('[1]Data Tab'!$BI:$BI),0,-1,1)</definedName>
    <definedName name="VAChargePerc">OFFSET('[1]Data Tab'!$R$1,COUNT('[1]Data Tab'!$R:$R),0,-1,1)</definedName>
    <definedName name="VACurrentBilled">OFFSET('[1]Data Tab'!$AB$1,COUNT('[1]Data Tab'!$AB:$AB),0,-1,1)</definedName>
    <definedName name="VACurrentChargeDol">OFFSET('[1]Data Tab'!$I$1,COUNT('[1]Data Tab'!$I:$I),0,-1,1)</definedName>
    <definedName name="VACurrentPayment">OFFSET('[1]Data Tab'!$AK$1,COUNT('[1]Data Tab'!$AK:$AK),0,-1,1)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B18" i="2" l="1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D121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B120" i="1"/>
  <c r="B119" i="1"/>
  <c r="B118" i="1"/>
  <c r="B117" i="1"/>
  <c r="BD115" i="1"/>
  <c r="BC115" i="1"/>
  <c r="BB115" i="1"/>
  <c r="BA115" i="1"/>
  <c r="AZ115" i="1"/>
  <c r="AY115" i="1"/>
  <c r="AX115" i="1"/>
  <c r="AW115" i="1"/>
  <c r="AV115" i="1"/>
  <c r="AU115" i="1"/>
  <c r="AT115" i="1"/>
  <c r="AS115" i="1"/>
  <c r="AR115" i="1"/>
  <c r="AQ115" i="1"/>
  <c r="AP115" i="1"/>
  <c r="AO115" i="1"/>
  <c r="AN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B114" i="1"/>
  <c r="B113" i="1"/>
  <c r="B112" i="1"/>
  <c r="B111" i="1"/>
  <c r="B110" i="1"/>
  <c r="A109" i="1"/>
  <c r="A116" i="1" s="1"/>
  <c r="BD108" i="1"/>
  <c r="BC108" i="1"/>
  <c r="BB108" i="1"/>
  <c r="BA108" i="1"/>
  <c r="AZ108" i="1"/>
  <c r="AY108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B107" i="1"/>
  <c r="B106" i="1"/>
  <c r="B105" i="1"/>
  <c r="B104" i="1"/>
  <c r="B103" i="1"/>
  <c r="AC101" i="1"/>
  <c r="B101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E100" i="1"/>
  <c r="D100" i="1"/>
  <c r="C100" i="1"/>
  <c r="C101" i="1" s="1"/>
  <c r="B100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B93" i="1"/>
  <c r="B92" i="1"/>
  <c r="B91" i="1"/>
  <c r="B90" i="1"/>
  <c r="B89" i="1"/>
  <c r="A88" i="1"/>
  <c r="A95" i="1" s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B86" i="1"/>
  <c r="B85" i="1"/>
  <c r="B84" i="1"/>
  <c r="B83" i="1"/>
  <c r="B82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B79" i="1"/>
  <c r="B78" i="1"/>
  <c r="B77" i="1"/>
  <c r="B76" i="1"/>
  <c r="B75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B72" i="1"/>
  <c r="B71" i="1"/>
  <c r="B70" i="1"/>
  <c r="B69" i="1"/>
  <c r="B68" i="1"/>
  <c r="AC66" i="1"/>
  <c r="B66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L65" i="1"/>
  <c r="AD65" i="1"/>
  <c r="C65" i="1"/>
  <c r="B65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L64" i="1"/>
  <c r="AK64" i="1"/>
  <c r="AJ64" i="1"/>
  <c r="AI64" i="1"/>
  <c r="AH64" i="1"/>
  <c r="AG64" i="1"/>
  <c r="AF64" i="1"/>
  <c r="AE64" i="1"/>
  <c r="AD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L63" i="1"/>
  <c r="AK63" i="1"/>
  <c r="AJ63" i="1"/>
  <c r="AI63" i="1"/>
  <c r="AH63" i="1"/>
  <c r="AG63" i="1"/>
  <c r="AF63" i="1"/>
  <c r="AE63" i="1"/>
  <c r="AD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L62" i="1"/>
  <c r="AK62" i="1"/>
  <c r="AJ62" i="1"/>
  <c r="AI62" i="1"/>
  <c r="AH62" i="1"/>
  <c r="AG62" i="1"/>
  <c r="AF62" i="1"/>
  <c r="AE62" i="1"/>
  <c r="AD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L61" i="1"/>
  <c r="AK61" i="1"/>
  <c r="AJ61" i="1"/>
  <c r="AI61" i="1"/>
  <c r="AH61" i="1"/>
  <c r="AG61" i="1"/>
  <c r="AF61" i="1"/>
  <c r="AE61" i="1"/>
  <c r="AD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B58" i="1"/>
  <c r="B57" i="1"/>
  <c r="B56" i="1"/>
  <c r="B55" i="1"/>
  <c r="B54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B51" i="1"/>
  <c r="B50" i="1"/>
  <c r="B49" i="1"/>
  <c r="B48" i="1"/>
  <c r="B47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B44" i="1"/>
  <c r="B43" i="1"/>
  <c r="B42" i="1"/>
  <c r="B41" i="1"/>
  <c r="B40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L38" i="1"/>
  <c r="AK38" i="1"/>
  <c r="AJ38" i="1"/>
  <c r="AI38" i="1"/>
  <c r="AH38" i="1"/>
  <c r="AG38" i="1"/>
  <c r="AF38" i="1"/>
  <c r="AE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B37" i="1"/>
  <c r="B36" i="1"/>
  <c r="B35" i="1"/>
  <c r="B34" i="1"/>
  <c r="B33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B30" i="1"/>
  <c r="B29" i="1"/>
  <c r="B28" i="1"/>
  <c r="B27" i="1"/>
  <c r="B26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B23" i="1"/>
  <c r="B22" i="1"/>
  <c r="B21" i="1"/>
  <c r="B20" i="1"/>
  <c r="B19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1" i="1"/>
  <c r="A18" i="1" s="1"/>
  <c r="A25" i="1" s="1"/>
  <c r="A32" i="1" s="1"/>
  <c r="A39" i="1" s="1"/>
  <c r="A46" i="1" s="1"/>
  <c r="A53" i="1" s="1"/>
  <c r="A60" i="1" s="1"/>
  <c r="A67" i="1" s="1"/>
  <c r="A74" i="1" s="1"/>
  <c r="C66" i="1" l="1"/>
  <c r="K66" i="1"/>
  <c r="AA66" i="1"/>
  <c r="S66" i="1"/>
  <c r="AJ66" i="1"/>
  <c r="AR66" i="1"/>
  <c r="AZ66" i="1"/>
  <c r="H101" i="1"/>
  <c r="P101" i="1"/>
  <c r="X101" i="1"/>
  <c r="AG101" i="1"/>
  <c r="AO101" i="1"/>
  <c r="AW101" i="1"/>
  <c r="AT66" i="1"/>
  <c r="BB66" i="1"/>
  <c r="E101" i="1"/>
  <c r="M101" i="1"/>
  <c r="U101" i="1"/>
  <c r="AD101" i="1"/>
  <c r="AL101" i="1"/>
  <c r="AT101" i="1"/>
  <c r="BB101" i="1"/>
  <c r="T101" i="1"/>
  <c r="AB101" i="1"/>
  <c r="AI101" i="1"/>
  <c r="AE66" i="1"/>
  <c r="K101" i="1"/>
  <c r="S101" i="1"/>
  <c r="AA101" i="1"/>
  <c r="AJ101" i="1"/>
  <c r="D101" i="1"/>
  <c r="L101" i="1"/>
  <c r="AK101" i="1"/>
  <c r="I66" i="1"/>
  <c r="Q66" i="1"/>
  <c r="Y66" i="1"/>
  <c r="AH66" i="1"/>
  <c r="G66" i="1"/>
  <c r="O66" i="1"/>
  <c r="W66" i="1"/>
  <c r="AL66" i="1"/>
  <c r="AU66" i="1"/>
  <c r="BC66" i="1"/>
  <c r="J66" i="1"/>
  <c r="R66" i="1"/>
  <c r="Z66" i="1"/>
  <c r="AI66" i="1"/>
  <c r="AN66" i="1"/>
  <c r="AV66" i="1"/>
  <c r="BD66" i="1"/>
  <c r="D66" i="1"/>
  <c r="L66" i="1"/>
  <c r="T66" i="1"/>
  <c r="AB66" i="1"/>
  <c r="AR101" i="1"/>
  <c r="AZ101" i="1"/>
  <c r="AO66" i="1"/>
  <c r="AW66" i="1"/>
  <c r="AK66" i="1"/>
  <c r="F101" i="1"/>
  <c r="N101" i="1"/>
  <c r="V101" i="1"/>
  <c r="AE101" i="1"/>
  <c r="AU101" i="1"/>
  <c r="BC101" i="1"/>
  <c r="AS101" i="1"/>
  <c r="BA101" i="1"/>
  <c r="AP66" i="1"/>
  <c r="AX66" i="1"/>
  <c r="E66" i="1"/>
  <c r="M66" i="1"/>
  <c r="U66" i="1"/>
  <c r="AD66" i="1"/>
  <c r="G101" i="1"/>
  <c r="O101" i="1"/>
  <c r="W101" i="1"/>
  <c r="AF101" i="1"/>
  <c r="AN101" i="1"/>
  <c r="AV101" i="1"/>
  <c r="BD101" i="1"/>
  <c r="AQ66" i="1"/>
  <c r="AY66" i="1"/>
  <c r="AF66" i="1"/>
  <c r="I101" i="1"/>
  <c r="Q101" i="1"/>
  <c r="Y101" i="1"/>
  <c r="AH101" i="1"/>
  <c r="AP101" i="1"/>
  <c r="AX101" i="1"/>
  <c r="AS66" i="1"/>
  <c r="BA66" i="1"/>
  <c r="H66" i="1"/>
  <c r="P66" i="1"/>
  <c r="X66" i="1"/>
  <c r="AG66" i="1"/>
  <c r="F66" i="1"/>
  <c r="N66" i="1"/>
  <c r="V66" i="1"/>
  <c r="J101" i="1"/>
  <c r="R101" i="1"/>
  <c r="Z101" i="1"/>
  <c r="AQ101" i="1"/>
  <c r="AY10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Davis \ Kylia \ J</author>
  </authors>
  <commentList>
    <comment ref="B72" authorId="0" shapeId="0" xr:uid="{12E9D388-B6C9-47AC-8DF7-78115303C275}">
      <text>
        <r>
          <rPr>
            <b/>
            <sz val="9"/>
            <color indexed="81"/>
            <rFont val="Tahoma"/>
            <family val="2"/>
          </rPr>
          <t>Davis \ Kylia \ J:</t>
        </r>
        <r>
          <rPr>
            <sz val="9"/>
            <color indexed="81"/>
            <rFont val="Tahoma"/>
            <family val="2"/>
          </rPr>
          <t xml:space="preserve">
Relects data extracted on 04/30/2020 which could have changed from the original billed due to prior period adjustments</t>
        </r>
      </text>
    </comment>
    <comment ref="B79" authorId="0" shapeId="0" xr:uid="{1C0C2567-12A9-4FEF-ACBB-127E28950E88}">
      <text>
        <r>
          <rPr>
            <b/>
            <sz val="9"/>
            <color indexed="81"/>
            <rFont val="Tahoma"/>
            <family val="2"/>
          </rPr>
          <t>Davis \ Kylia \ J:</t>
        </r>
        <r>
          <rPr>
            <sz val="9"/>
            <color indexed="81"/>
            <rFont val="Tahoma"/>
            <family val="2"/>
          </rPr>
          <t xml:space="preserve">
Relects data extracted on 04/30/2020 which could have changed from the original billed due to prior period adjustments</t>
        </r>
      </text>
    </comment>
    <comment ref="B86" authorId="0" shapeId="0" xr:uid="{3E109362-10C3-4D39-BACB-9984435EF5D9}">
      <text>
        <r>
          <rPr>
            <b/>
            <sz val="9"/>
            <color indexed="81"/>
            <rFont val="Tahoma"/>
            <family val="2"/>
          </rPr>
          <t>Davis \ Kylia \ J:</t>
        </r>
        <r>
          <rPr>
            <sz val="9"/>
            <color indexed="81"/>
            <rFont val="Tahoma"/>
            <family val="2"/>
          </rPr>
          <t xml:space="preserve">
All payments received and included in the current GTS Billing Cycle could include payments for prior GTS Billing Cycle</t>
        </r>
      </text>
    </comment>
    <comment ref="B93" authorId="0" shapeId="0" xr:uid="{687874A6-6FA7-4B4A-87D7-1FE8D49A1240}">
      <text>
        <r>
          <rPr>
            <b/>
            <sz val="9"/>
            <color indexed="81"/>
            <rFont val="Tahoma"/>
            <family val="2"/>
          </rPr>
          <t>Davis \ Kylia \ J:</t>
        </r>
        <r>
          <rPr>
            <sz val="9"/>
            <color indexed="81"/>
            <rFont val="Tahoma"/>
            <family val="2"/>
          </rPr>
          <t xml:space="preserve">
represents number of payments applied for the current GTS Billing Cycle vs # of payment transactions</t>
        </r>
      </text>
    </comment>
  </commentList>
</comments>
</file>

<file path=xl/sharedStrings.xml><?xml version="1.0" encoding="utf-8"?>
<sst xmlns="http://schemas.openxmlformats.org/spreadsheetml/2006/main" count="42" uniqueCount="34">
  <si>
    <t>Arrearage Tracking Summary</t>
  </si>
  <si>
    <t xml:space="preserve"># of Customers </t>
  </si>
  <si>
    <t>Residential</t>
  </si>
  <si>
    <t>PIPP/CAP</t>
  </si>
  <si>
    <t>Commercial</t>
  </si>
  <si>
    <t>GMB</t>
  </si>
  <si>
    <t>GTS</t>
  </si>
  <si>
    <t>Total</t>
  </si>
  <si>
    <t xml:space="preserve"># of Customers w/ Arrears </t>
  </si>
  <si>
    <t># Arrears 30-60</t>
  </si>
  <si>
    <t># Arrears 60-90</t>
  </si>
  <si>
    <t># Arrears 90&gt;</t>
  </si>
  <si>
    <t>$ Arrears 30-60</t>
  </si>
  <si>
    <t>$ Arrears 60-90</t>
  </si>
  <si>
    <t>$ Arrears 90&gt;</t>
  </si>
  <si>
    <t>$ Total Arrears [7]</t>
  </si>
  <si>
    <t>Billed Sales (Mcf Volume)</t>
  </si>
  <si>
    <t>Billed Total Revenue $</t>
  </si>
  <si>
    <t>$ Revenue (Payments) Received</t>
  </si>
  <si>
    <t># Revenue (Payments) Received</t>
  </si>
  <si>
    <t>Difference Between Billed and Received Revenue (Line 12 - Line 13)</t>
  </si>
  <si>
    <t>Customers Disconnected for Non-Payment</t>
  </si>
  <si>
    <t>Customers on Payment Plans [10]</t>
  </si>
  <si>
    <t>$$ Customers Disconnected for Non-Payment</t>
  </si>
  <si>
    <t xml:space="preserve">$ Total Arrears </t>
  </si>
  <si>
    <t>(a)</t>
  </si>
  <si>
    <t>(b)</t>
  </si>
  <si>
    <t>Total Residential Customers</t>
  </si>
  <si>
    <t>Average Arrearage (Line 8/Line 5)</t>
  </si>
  <si>
    <t xml:space="preserve">(c) </t>
  </si>
  <si>
    <t># of Customer Bills</t>
  </si>
  <si>
    <t>Total Residential  Bills</t>
  </si>
  <si>
    <t>Total Residential Billed Revenue</t>
  </si>
  <si>
    <t>Average Residential Bill Amount (Line 16/Line 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</si>
</sst>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&quot;$&quot;#,##0.00"/>
    <numFmt numFmtId="166" formatCode="#,##0.0"/>
    <numFmt numFmtId="167" formatCode="#,##0.0_);[Red]\(#,##0.0\)"/>
    <numFmt numFmtId="168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dotted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dashed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164" fontId="0" fillId="0" borderId="3" xfId="0" applyNumberFormat="1" applyBorder="1"/>
    <xf numFmtId="164" fontId="0" fillId="0" borderId="3" xfId="0" applyNumberFormat="1" applyBorder="1" applyAlignment="1">
      <alignment vertic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wrapText="1"/>
    </xf>
    <xf numFmtId="3" fontId="0" fillId="0" borderId="5" xfId="0" applyNumberFormat="1" applyBorder="1"/>
    <xf numFmtId="3" fontId="0" fillId="0" borderId="5" xfId="0" applyNumberFormat="1" applyBorder="1" applyAlignment="1">
      <alignment vertical="center"/>
    </xf>
    <xf numFmtId="0" fontId="3" fillId="0" borderId="6" xfId="0" applyFont="1" applyBorder="1" applyAlignment="1">
      <alignment horizontal="left" wrapText="1"/>
    </xf>
    <xf numFmtId="3" fontId="0" fillId="0" borderId="8" xfId="0" applyNumberFormat="1" applyBorder="1"/>
    <xf numFmtId="3" fontId="0" fillId="0" borderId="8" xfId="0" applyNumberFormat="1" applyBorder="1" applyAlignment="1">
      <alignment vertical="center"/>
    </xf>
    <xf numFmtId="3" fontId="0" fillId="0" borderId="0" xfId="0" applyNumberFormat="1"/>
    <xf numFmtId="0" fontId="0" fillId="0" borderId="0" xfId="0" applyAlignment="1">
      <alignment wrapText="1"/>
    </xf>
    <xf numFmtId="0" fontId="5" fillId="0" borderId="0" xfId="0" applyFont="1"/>
    <xf numFmtId="0" fontId="3" fillId="0" borderId="9" xfId="0" applyFont="1" applyBorder="1" applyAlignment="1">
      <alignment horizontal="left" wrapText="1"/>
    </xf>
    <xf numFmtId="3" fontId="0" fillId="0" borderId="11" xfId="0" applyNumberFormat="1" applyBorder="1"/>
    <xf numFmtId="3" fontId="0" fillId="0" borderId="11" xfId="0" applyNumberFormat="1" applyBorder="1" applyAlignment="1">
      <alignment vertical="center"/>
    </xf>
    <xf numFmtId="0" fontId="2" fillId="0" borderId="6" xfId="0" applyFont="1" applyBorder="1" applyAlignment="1">
      <alignment wrapText="1"/>
    </xf>
    <xf numFmtId="0" fontId="3" fillId="0" borderId="13" xfId="0" applyFont="1" applyBorder="1" applyAlignment="1">
      <alignment horizontal="left" wrapText="1"/>
    </xf>
    <xf numFmtId="6" fontId="3" fillId="0" borderId="17" xfId="0" applyNumberFormat="1" applyFont="1" applyBorder="1" applyAlignment="1">
      <alignment horizontal="right" wrapText="1"/>
    </xf>
    <xf numFmtId="6" fontId="3" fillId="0" borderId="17" xfId="0" applyNumberFormat="1" applyFont="1" applyBorder="1" applyAlignment="1">
      <alignment horizontal="right" vertical="center" wrapText="1"/>
    </xf>
    <xf numFmtId="8" fontId="3" fillId="0" borderId="15" xfId="2" applyNumberFormat="1" applyFont="1" applyBorder="1" applyAlignment="1">
      <alignment horizontal="right"/>
    </xf>
    <xf numFmtId="8" fontId="3" fillId="0" borderId="15" xfId="2" applyNumberFormat="1" applyFont="1" applyBorder="1" applyAlignment="1">
      <alignment horizontal="right" vertical="center"/>
    </xf>
    <xf numFmtId="8" fontId="5" fillId="0" borderId="18" xfId="0" applyNumberFormat="1" applyFont="1" applyBorder="1"/>
    <xf numFmtId="0" fontId="3" fillId="0" borderId="6" xfId="0" applyFont="1" applyBorder="1" applyAlignment="1">
      <alignment horizontal="left" vertical="center" wrapText="1"/>
    </xf>
    <xf numFmtId="165" fontId="0" fillId="0" borderId="0" xfId="0" applyNumberFormat="1"/>
    <xf numFmtId="8" fontId="0" fillId="0" borderId="0" xfId="0" applyNumberFormat="1"/>
    <xf numFmtId="8" fontId="0" fillId="0" borderId="0" xfId="0" applyNumberFormat="1" applyAlignment="1">
      <alignment wrapText="1"/>
    </xf>
    <xf numFmtId="8" fontId="5" fillId="0" borderId="0" xfId="0" applyNumberFormat="1" applyFont="1"/>
    <xf numFmtId="6" fontId="3" fillId="0" borderId="10" xfId="2" applyNumberFormat="1" applyFont="1" applyBorder="1" applyAlignment="1">
      <alignment horizontal="right"/>
    </xf>
    <xf numFmtId="6" fontId="3" fillId="0" borderId="10" xfId="2" applyNumberFormat="1" applyFont="1" applyBorder="1" applyAlignment="1">
      <alignment horizontal="right" vertical="center"/>
    </xf>
    <xf numFmtId="8" fontId="3" fillId="0" borderId="10" xfId="2" applyNumberFormat="1" applyFont="1" applyBorder="1" applyAlignment="1">
      <alignment horizontal="right" vertical="center"/>
    </xf>
    <xf numFmtId="166" fontId="3" fillId="0" borderId="7" xfId="0" applyNumberFormat="1" applyFont="1" applyBorder="1" applyAlignment="1">
      <alignment horizontal="right"/>
    </xf>
    <xf numFmtId="166" fontId="3" fillId="0" borderId="7" xfId="0" applyNumberFormat="1" applyFont="1" applyBorder="1" applyAlignment="1">
      <alignment horizontal="right" vertical="center"/>
    </xf>
    <xf numFmtId="166" fontId="3" fillId="0" borderId="19" xfId="0" applyNumberFormat="1" applyFont="1" applyBorder="1" applyAlignment="1">
      <alignment horizontal="right"/>
    </xf>
    <xf numFmtId="166" fontId="3" fillId="0" borderId="19" xfId="0" applyNumberFormat="1" applyFont="1" applyBorder="1" applyAlignment="1">
      <alignment horizontal="right" vertical="center"/>
    </xf>
    <xf numFmtId="0" fontId="0" fillId="0" borderId="8" xfId="0" applyBorder="1"/>
    <xf numFmtId="166" fontId="0" fillId="0" borderId="8" xfId="0" applyNumberFormat="1" applyBorder="1"/>
    <xf numFmtId="3" fontId="0" fillId="0" borderId="0" xfId="0" applyNumberFormat="1" applyAlignment="1">
      <alignment wrapText="1"/>
    </xf>
    <xf numFmtId="3" fontId="5" fillId="0" borderId="0" xfId="0" applyNumberFormat="1" applyFont="1"/>
    <xf numFmtId="167" fontId="3" fillId="0" borderId="20" xfId="0" applyNumberFormat="1" applyFont="1" applyBorder="1"/>
    <xf numFmtId="167" fontId="3" fillId="0" borderId="20" xfId="0" applyNumberFormat="1" applyFont="1" applyBorder="1" applyAlignment="1">
      <alignment vertical="center"/>
    </xf>
    <xf numFmtId="168" fontId="3" fillId="0" borderId="7" xfId="1" applyNumberFormat="1" applyFont="1" applyBorder="1" applyAlignment="1">
      <alignment horizontal="center"/>
    </xf>
    <xf numFmtId="168" fontId="3" fillId="0" borderId="7" xfId="1" applyNumberFormat="1" applyFont="1" applyBorder="1" applyAlignment="1">
      <alignment horizontal="center" vertical="center"/>
    </xf>
    <xf numFmtId="165" fontId="3" fillId="0" borderId="15" xfId="2" applyNumberFormat="1" applyFont="1" applyBorder="1" applyAlignment="1">
      <alignment horizontal="right"/>
    </xf>
    <xf numFmtId="165" fontId="3" fillId="0" borderId="15" xfId="2" applyNumberFormat="1" applyFont="1" applyBorder="1" applyAlignment="1">
      <alignment horizontal="right" vertical="center"/>
    </xf>
    <xf numFmtId="4" fontId="0" fillId="0" borderId="8" xfId="0" applyNumberFormat="1" applyBorder="1" applyAlignment="1">
      <alignment vertical="center"/>
    </xf>
    <xf numFmtId="165" fontId="0" fillId="0" borderId="8" xfId="0" applyNumberFormat="1" applyBorder="1" applyAlignment="1">
      <alignment vertical="center"/>
    </xf>
    <xf numFmtId="165" fontId="3" fillId="0" borderId="16" xfId="2" applyNumberFormat="1" applyFont="1" applyBorder="1" applyAlignment="1">
      <alignment horizontal="right"/>
    </xf>
    <xf numFmtId="165" fontId="3" fillId="0" borderId="12" xfId="2" applyNumberFormat="1" applyFont="1" applyBorder="1" applyAlignment="1">
      <alignment horizontal="right"/>
    </xf>
    <xf numFmtId="165" fontId="3" fillId="0" borderId="14" xfId="2" applyNumberFormat="1" applyFont="1" applyBorder="1" applyAlignment="1">
      <alignment horizontal="right" vertical="center"/>
    </xf>
    <xf numFmtId="165" fontId="0" fillId="0" borderId="12" xfId="0" applyNumberFormat="1" applyBorder="1"/>
    <xf numFmtId="165" fontId="0" fillId="0" borderId="12" xfId="0" applyNumberFormat="1" applyBorder="1" applyAlignment="1">
      <alignment vertical="center"/>
    </xf>
    <xf numFmtId="8" fontId="3" fillId="0" borderId="14" xfId="0" applyNumberFormat="1" applyFont="1" applyBorder="1"/>
    <xf numFmtId="8" fontId="3" fillId="0" borderId="19" xfId="0" applyNumberFormat="1" applyFont="1" applyBorder="1"/>
    <xf numFmtId="8" fontId="3" fillId="0" borderId="19" xfId="0" applyNumberFormat="1" applyFont="1" applyBorder="1" applyAlignment="1">
      <alignment vertical="center"/>
    </xf>
    <xf numFmtId="8" fontId="6" fillId="0" borderId="0" xfId="0" applyNumberFormat="1" applyFont="1"/>
    <xf numFmtId="8" fontId="6" fillId="0" borderId="0" xfId="0" applyNumberFormat="1" applyFont="1" applyAlignment="1">
      <alignment vertical="center" wrapText="1"/>
    </xf>
    <xf numFmtId="8" fontId="6" fillId="0" borderId="0" xfId="0" applyNumberFormat="1" applyFont="1" applyAlignment="1">
      <alignment wrapText="1"/>
    </xf>
    <xf numFmtId="8" fontId="7" fillId="0" borderId="0" xfId="0" applyNumberFormat="1" applyFont="1"/>
    <xf numFmtId="8" fontId="3" fillId="0" borderId="10" xfId="2" applyNumberFormat="1" applyFont="1" applyBorder="1" applyAlignment="1">
      <alignment horizontal="right"/>
    </xf>
    <xf numFmtId="166" fontId="3" fillId="0" borderId="22" xfId="0" applyNumberFormat="1" applyFont="1" applyBorder="1" applyAlignment="1">
      <alignment horizontal="center" wrapText="1"/>
    </xf>
    <xf numFmtId="166" fontId="3" fillId="0" borderId="22" xfId="0" applyNumberFormat="1" applyFont="1" applyBorder="1" applyAlignment="1">
      <alignment horizontal="center" vertical="center" wrapText="1"/>
    </xf>
    <xf numFmtId="38" fontId="3" fillId="0" borderId="7" xfId="1" applyNumberFormat="1" applyFont="1" applyBorder="1" applyAlignment="1">
      <alignment horizontal="right"/>
    </xf>
    <xf numFmtId="38" fontId="3" fillId="0" borderId="7" xfId="1" applyNumberFormat="1" applyFont="1" applyBorder="1" applyAlignment="1">
      <alignment horizontal="right" vertical="center"/>
    </xf>
    <xf numFmtId="38" fontId="3" fillId="0" borderId="12" xfId="1" applyNumberFormat="1" applyFont="1" applyBorder="1" applyAlignment="1">
      <alignment horizontal="right" vertical="center"/>
    </xf>
    <xf numFmtId="38" fontId="3" fillId="0" borderId="15" xfId="1" applyNumberFormat="1" applyFont="1" applyBorder="1" applyAlignment="1">
      <alignment horizontal="right"/>
    </xf>
    <xf numFmtId="38" fontId="3" fillId="0" borderId="12" xfId="1" applyNumberFormat="1" applyFont="1" applyBorder="1" applyAlignment="1">
      <alignment horizontal="right"/>
    </xf>
    <xf numFmtId="38" fontId="3" fillId="0" borderId="19" xfId="1" applyNumberFormat="1" applyFont="1" applyBorder="1" applyAlignment="1">
      <alignment horizontal="right"/>
    </xf>
    <xf numFmtId="3" fontId="0" fillId="0" borderId="15" xfId="0" applyNumberFormat="1" applyBorder="1"/>
    <xf numFmtId="3" fontId="0" fillId="0" borderId="0" xfId="0" applyNumberFormat="1" applyAlignment="1">
      <alignment vertical="center" wrapText="1"/>
    </xf>
    <xf numFmtId="38" fontId="3" fillId="0" borderId="10" xfId="1" applyNumberFormat="1" applyFont="1" applyBorder="1" applyAlignment="1">
      <alignment horizontal="right"/>
    </xf>
    <xf numFmtId="38" fontId="3" fillId="0" borderId="20" xfId="1" applyNumberFormat="1" applyFont="1" applyBorder="1" applyAlignment="1">
      <alignment horizontal="right"/>
    </xf>
    <xf numFmtId="38" fontId="3" fillId="0" borderId="23" xfId="1" applyNumberFormat="1" applyFont="1" applyBorder="1" applyAlignment="1">
      <alignment horizontal="right"/>
    </xf>
    <xf numFmtId="38" fontId="3" fillId="0" borderId="23" xfId="1" applyNumberFormat="1" applyFont="1" applyBorder="1" applyAlignment="1">
      <alignment horizontal="right" vertical="center"/>
    </xf>
    <xf numFmtId="38" fontId="3" fillId="0" borderId="20" xfId="1" applyNumberFormat="1" applyFont="1" applyBorder="1" applyAlignment="1">
      <alignment horizontal="right" vertical="center"/>
    </xf>
    <xf numFmtId="6" fontId="3" fillId="0" borderId="22" xfId="0" applyNumberFormat="1" applyFont="1" applyBorder="1" applyAlignment="1">
      <alignment horizontal="right" wrapText="1"/>
    </xf>
    <xf numFmtId="6" fontId="3" fillId="0" borderId="22" xfId="0" applyNumberFormat="1" applyFont="1" applyBorder="1" applyAlignment="1">
      <alignment horizontal="right" vertical="center" wrapText="1"/>
    </xf>
    <xf numFmtId="8" fontId="0" fillId="0" borderId="0" xfId="0" applyNumberFormat="1" applyAlignment="1">
      <alignment vertical="center" wrapText="1"/>
    </xf>
    <xf numFmtId="0" fontId="2" fillId="0" borderId="24" xfId="0" applyFont="1" applyBorder="1" applyAlignment="1">
      <alignment wrapText="1"/>
    </xf>
    <xf numFmtId="0" fontId="0" fillId="0" borderId="5" xfId="0" applyBorder="1"/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quotePrefix="1" applyBorder="1" applyAlignment="1">
      <alignment horizontal="right"/>
    </xf>
    <xf numFmtId="0" fontId="2" fillId="0" borderId="25" xfId="0" applyFont="1" applyBorder="1" applyAlignment="1">
      <alignment wrapText="1"/>
    </xf>
    <xf numFmtId="165" fontId="0" fillId="0" borderId="8" xfId="0" applyNumberFormat="1" applyBorder="1"/>
    <xf numFmtId="4" fontId="0" fillId="0" borderId="8" xfId="0" applyNumberFormat="1" applyBorder="1"/>
    <xf numFmtId="165" fontId="0" fillId="0" borderId="11" xfId="0" applyNumberFormat="1" applyBorder="1"/>
    <xf numFmtId="4" fontId="0" fillId="0" borderId="11" xfId="0" applyNumberFormat="1" applyBorder="1"/>
    <xf numFmtId="0" fontId="2" fillId="0" borderId="0" xfId="0" applyFont="1" applyAlignment="1">
      <alignment wrapText="1"/>
    </xf>
    <xf numFmtId="0" fontId="0" fillId="0" borderId="0" xfId="0" applyFill="1" applyAlignment="1">
      <alignment horizontal="center"/>
    </xf>
    <xf numFmtId="0" fontId="2" fillId="0" borderId="6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wrapText="1"/>
    </xf>
    <xf numFmtId="0" fontId="3" fillId="0" borderId="9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wrapText="1"/>
    </xf>
    <xf numFmtId="44" fontId="0" fillId="0" borderId="0" xfId="0" applyNumberFormat="1"/>
    <xf numFmtId="168" fontId="0" fillId="0" borderId="0" xfId="0" applyNumberFormat="1"/>
    <xf numFmtId="3" fontId="0" fillId="0" borderId="5" xfId="0" applyNumberFormat="1" applyFill="1" applyBorder="1"/>
    <xf numFmtId="3" fontId="0" fillId="0" borderId="5" xfId="0" applyNumberFormat="1" applyFill="1" applyBorder="1" applyAlignment="1">
      <alignment vertical="center"/>
    </xf>
    <xf numFmtId="3" fontId="0" fillId="0" borderId="8" xfId="0" applyNumberFormat="1" applyFill="1" applyBorder="1"/>
    <xf numFmtId="3" fontId="0" fillId="0" borderId="8" xfId="0" applyNumberFormat="1" applyFill="1" applyBorder="1" applyAlignment="1">
      <alignment vertical="center"/>
    </xf>
    <xf numFmtId="3" fontId="0" fillId="0" borderId="0" xfId="0" applyNumberForma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32274\AppData\Local\Microsoft\Windows\INetCache\Content.Outlook\RDQGQU5W\Master%20Arrearage%20and%20Bankruptcy%20-%20SteerCo%20Dash%20-%20V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Tab"/>
      <sheetName val="Arrearage Dashboard"/>
      <sheetName val="Billing &amp; Payment Dashboard"/>
      <sheetName val="Net Write Off Dashboard"/>
      <sheetName val="Arrears Summary"/>
      <sheetName val="Arrears YTD"/>
      <sheetName val="ArrearsYoY"/>
      <sheetName val="Targets"/>
      <sheetName val="Charts"/>
      <sheetName val="CKY"/>
      <sheetName val="COH"/>
      <sheetName val="CMD"/>
      <sheetName val="CPA"/>
      <sheetName val="CVA"/>
      <sheetName val="NIPSCO"/>
      <sheetName val="Write-offs"/>
      <sheetName val="Bankruptcies NiSource #"/>
      <sheetName val="Bankruptcies NiSource $"/>
      <sheetName val="bankruptcies NIPSCO 20-21"/>
      <sheetName val="(bank) Columbia 20-21"/>
      <sheetName val="Late Fee Summary"/>
      <sheetName val="CMA"/>
      <sheetName val="(bank) CMA 20-21"/>
      <sheetName val="Meters"/>
      <sheetName val="Commodity Adjustment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0CCCB-6A05-4F00-9E8C-A514AF3A43BA}">
  <dimension ref="A2:BB18"/>
  <sheetViews>
    <sheetView tabSelected="1" workbookViewId="0">
      <selection activeCell="B20" sqref="B20"/>
    </sheetView>
  </sheetViews>
  <sheetFormatPr defaultRowHeight="14.5" x14ac:dyDescent="0.35"/>
  <cols>
    <col min="2" max="2" width="31" customWidth="1"/>
    <col min="3" max="54" width="15.26953125" bestFit="1" customWidth="1"/>
  </cols>
  <sheetData>
    <row r="2" spans="1:54" ht="15" thickBot="1" x14ac:dyDescent="0.4"/>
    <row r="3" spans="1:54" ht="15" thickBot="1" x14ac:dyDescent="0.4">
      <c r="C3" s="6">
        <v>43281</v>
      </c>
      <c r="D3" s="6">
        <v>43312</v>
      </c>
      <c r="E3" s="6">
        <v>43343</v>
      </c>
      <c r="F3" s="6">
        <v>43373</v>
      </c>
      <c r="G3" s="6">
        <v>43404</v>
      </c>
      <c r="H3" s="6">
        <v>43434</v>
      </c>
      <c r="I3" s="6">
        <v>43465</v>
      </c>
      <c r="J3" s="6">
        <v>43496</v>
      </c>
      <c r="K3" s="6">
        <v>43524</v>
      </c>
      <c r="L3" s="6">
        <v>43555</v>
      </c>
      <c r="M3" s="6">
        <v>43585</v>
      </c>
      <c r="N3" s="6">
        <v>43616</v>
      </c>
      <c r="O3" s="6">
        <v>43646</v>
      </c>
      <c r="P3" s="6">
        <v>43677</v>
      </c>
      <c r="Q3" s="6">
        <v>43708</v>
      </c>
      <c r="R3" s="6">
        <v>43738</v>
      </c>
      <c r="S3" s="6">
        <v>43769</v>
      </c>
      <c r="T3" s="6">
        <v>43799</v>
      </c>
      <c r="U3" s="6">
        <v>43830</v>
      </c>
      <c r="V3" s="6">
        <v>43861</v>
      </c>
      <c r="W3" s="6">
        <v>43890</v>
      </c>
      <c r="X3" s="6">
        <v>43921</v>
      </c>
      <c r="Y3" s="6">
        <v>43951</v>
      </c>
      <c r="Z3" s="6">
        <v>43971</v>
      </c>
      <c r="AA3" s="6">
        <v>44002</v>
      </c>
      <c r="AB3" s="6">
        <v>44032</v>
      </c>
      <c r="AC3" s="6">
        <v>44063</v>
      </c>
      <c r="AD3" s="6">
        <v>44094</v>
      </c>
      <c r="AE3" s="6">
        <v>44124</v>
      </c>
      <c r="AF3" s="6">
        <v>44155</v>
      </c>
      <c r="AG3" s="6">
        <v>44185</v>
      </c>
      <c r="AH3" s="6">
        <v>44197</v>
      </c>
      <c r="AI3" s="6">
        <v>44228</v>
      </c>
      <c r="AJ3" s="7">
        <v>44256</v>
      </c>
      <c r="AK3" s="7">
        <v>44287</v>
      </c>
      <c r="AL3" s="7">
        <v>44317</v>
      </c>
      <c r="AM3" s="7">
        <v>44348</v>
      </c>
      <c r="AN3" s="7">
        <v>44378</v>
      </c>
      <c r="AO3" s="7">
        <v>44409</v>
      </c>
      <c r="AP3" s="7">
        <v>44440</v>
      </c>
      <c r="AQ3" s="7">
        <v>44470</v>
      </c>
      <c r="AR3" s="7">
        <v>44501</v>
      </c>
      <c r="AS3" s="7">
        <v>44531</v>
      </c>
      <c r="AT3" s="7">
        <v>44562</v>
      </c>
      <c r="AU3" s="7">
        <v>44593</v>
      </c>
      <c r="AV3" s="7">
        <v>44621</v>
      </c>
      <c r="AW3" s="7">
        <v>44652</v>
      </c>
      <c r="AX3" s="7">
        <v>44682</v>
      </c>
      <c r="AY3" s="7">
        <v>44713</v>
      </c>
      <c r="AZ3" s="7">
        <v>44743</v>
      </c>
      <c r="BA3" s="7">
        <v>44774</v>
      </c>
      <c r="BB3" s="7">
        <v>44805</v>
      </c>
    </row>
    <row r="4" spans="1:54" x14ac:dyDescent="0.35">
      <c r="A4" t="s">
        <v>25</v>
      </c>
      <c r="B4" t="s">
        <v>8</v>
      </c>
    </row>
    <row r="5" spans="1:54" x14ac:dyDescent="0.35">
      <c r="B5" t="s">
        <v>27</v>
      </c>
      <c r="C5" s="104">
        <v>905904</v>
      </c>
      <c r="D5" s="104">
        <v>753905</v>
      </c>
      <c r="E5" s="104">
        <v>485465</v>
      </c>
      <c r="F5" s="104">
        <v>429858</v>
      </c>
      <c r="G5" s="104">
        <v>388461</v>
      </c>
      <c r="H5" s="104">
        <v>363989</v>
      </c>
      <c r="I5" s="104">
        <v>356201</v>
      </c>
      <c r="J5" s="104">
        <v>392690</v>
      </c>
      <c r="K5" s="104">
        <v>510851</v>
      </c>
      <c r="L5" s="104">
        <v>621829</v>
      </c>
      <c r="M5" s="104">
        <v>780645</v>
      </c>
      <c r="N5" s="104">
        <v>906742</v>
      </c>
      <c r="O5" s="104">
        <v>878620</v>
      </c>
      <c r="P5" s="104">
        <v>721055</v>
      </c>
      <c r="Q5" s="104">
        <v>487855</v>
      </c>
      <c r="R5" s="104">
        <v>425454</v>
      </c>
      <c r="S5" s="104">
        <v>389996</v>
      </c>
      <c r="T5" s="104">
        <v>366730</v>
      </c>
      <c r="U5" s="104">
        <v>351812</v>
      </c>
      <c r="V5" s="104">
        <v>365532</v>
      </c>
      <c r="W5" s="104">
        <v>426505</v>
      </c>
      <c r="X5" s="104">
        <v>549462</v>
      </c>
      <c r="Y5" s="104">
        <v>637596</v>
      </c>
      <c r="Z5" s="104">
        <v>691203</v>
      </c>
      <c r="AA5" s="104">
        <v>713741</v>
      </c>
      <c r="AB5" s="104">
        <v>629605</v>
      </c>
      <c r="AC5" s="104">
        <v>455378</v>
      </c>
      <c r="AD5" s="104">
        <v>427032</v>
      </c>
      <c r="AE5" s="104">
        <v>407343</v>
      </c>
      <c r="AF5" s="104">
        <v>377132</v>
      </c>
      <c r="AG5" s="104">
        <v>371142</v>
      </c>
      <c r="AH5" s="104">
        <v>365099</v>
      </c>
      <c r="AI5" s="104">
        <v>459363</v>
      </c>
      <c r="AJ5" s="104">
        <v>552504</v>
      </c>
      <c r="AK5" s="104">
        <v>686082</v>
      </c>
      <c r="AL5" s="104">
        <v>743785</v>
      </c>
      <c r="AM5" s="104">
        <v>696760</v>
      </c>
      <c r="AN5" s="104">
        <v>579271</v>
      </c>
      <c r="AO5" s="104">
        <v>391507</v>
      </c>
      <c r="AP5" s="104">
        <v>361838</v>
      </c>
      <c r="AQ5" s="104">
        <v>342164</v>
      </c>
      <c r="AR5" s="104">
        <v>315226</v>
      </c>
      <c r="AS5" s="104">
        <v>316066</v>
      </c>
      <c r="AT5" s="104">
        <v>324214</v>
      </c>
      <c r="AU5" s="104">
        <v>427750</v>
      </c>
      <c r="AV5" s="104">
        <v>590298</v>
      </c>
      <c r="AW5" s="104">
        <v>773538</v>
      </c>
      <c r="AX5" s="104">
        <v>890427</v>
      </c>
      <c r="AY5" s="104">
        <v>930997</v>
      </c>
      <c r="AZ5" s="104">
        <v>747488</v>
      </c>
      <c r="BA5" s="104">
        <v>436266</v>
      </c>
      <c r="BB5" s="104">
        <v>381429</v>
      </c>
    </row>
    <row r="6" spans="1:54" x14ac:dyDescent="0.35"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</row>
    <row r="7" spans="1:54" x14ac:dyDescent="0.35">
      <c r="A7" t="s">
        <v>26</v>
      </c>
      <c r="B7" t="s">
        <v>24</v>
      </c>
    </row>
    <row r="8" spans="1:54" x14ac:dyDescent="0.35">
      <c r="B8" t="s">
        <v>2</v>
      </c>
      <c r="C8" s="103">
        <v>67222124.780000001</v>
      </c>
      <c r="D8" s="103">
        <v>49790093.299999997</v>
      </c>
      <c r="E8" s="103">
        <v>35085883.549999997</v>
      </c>
      <c r="F8" s="103">
        <v>28821799.770000003</v>
      </c>
      <c r="G8" s="103">
        <v>25513040.18</v>
      </c>
      <c r="H8" s="103">
        <v>25759643.130000003</v>
      </c>
      <c r="I8" s="103">
        <v>30466731.260000002</v>
      </c>
      <c r="J8" s="103">
        <v>42320217.900000006</v>
      </c>
      <c r="K8" s="103">
        <v>53728320.990000002</v>
      </c>
      <c r="L8" s="103">
        <v>68747818.909999996</v>
      </c>
      <c r="M8" s="103">
        <v>79399536.019999996</v>
      </c>
      <c r="N8" s="103">
        <v>78105647.409999996</v>
      </c>
      <c r="O8" s="103">
        <v>67013016.609999999</v>
      </c>
      <c r="P8" s="103">
        <v>51259416.689999998</v>
      </c>
      <c r="Q8" s="103">
        <v>38488489.489999995</v>
      </c>
      <c r="R8" s="103">
        <v>31269489.23</v>
      </c>
      <c r="S8" s="103">
        <v>27467778.73</v>
      </c>
      <c r="T8" s="103">
        <v>27288978.43</v>
      </c>
      <c r="U8" s="103">
        <v>30621328.099999998</v>
      </c>
      <c r="V8" s="103">
        <v>37599701.329999998</v>
      </c>
      <c r="W8" s="103">
        <v>42670420.600000001</v>
      </c>
      <c r="X8" s="103">
        <v>51499808.079999998</v>
      </c>
      <c r="Y8" s="103">
        <v>57488315.470000006</v>
      </c>
      <c r="Z8" s="103">
        <v>59011365.969999999</v>
      </c>
      <c r="AA8" s="103">
        <v>58038367.439999998</v>
      </c>
      <c r="AB8" s="103">
        <v>50331072.409999996</v>
      </c>
      <c r="AC8" s="103">
        <v>43679234.219999999</v>
      </c>
      <c r="AD8" s="103">
        <v>40881662.93</v>
      </c>
      <c r="AE8" s="103">
        <v>39951435.32</v>
      </c>
      <c r="AF8" s="103">
        <v>40938894.840000004</v>
      </c>
      <c r="AG8" s="103">
        <v>41161378.700000003</v>
      </c>
      <c r="AH8" s="103">
        <v>41192791.280000001</v>
      </c>
      <c r="AI8" s="103">
        <v>46653641.340000004</v>
      </c>
      <c r="AJ8" s="103">
        <v>58276363.099999994</v>
      </c>
      <c r="AK8" s="103">
        <v>67092483.570000008</v>
      </c>
      <c r="AL8" s="103">
        <v>64371178.430000007</v>
      </c>
      <c r="AM8" s="103">
        <v>55861167.039999999</v>
      </c>
      <c r="AN8" s="103">
        <v>44006799.450000003</v>
      </c>
      <c r="AO8" s="103">
        <v>33611653.030000001</v>
      </c>
      <c r="AP8" s="103">
        <v>29118194.280000001</v>
      </c>
      <c r="AQ8" s="103">
        <v>26743769.439999998</v>
      </c>
      <c r="AR8" s="103">
        <v>26011617.289999999</v>
      </c>
      <c r="AS8" s="103">
        <v>29880915.699999999</v>
      </c>
      <c r="AT8" s="103">
        <v>36578985.170000002</v>
      </c>
      <c r="AU8" s="103">
        <v>47645520.43</v>
      </c>
      <c r="AV8" s="103">
        <v>77363250.549999997</v>
      </c>
      <c r="AW8" s="103">
        <v>87289350</v>
      </c>
      <c r="AX8" s="103">
        <v>94186474.370000005</v>
      </c>
      <c r="AY8" s="103">
        <v>86369659.909999996</v>
      </c>
      <c r="AZ8" s="103">
        <v>65602977.659999996</v>
      </c>
      <c r="BA8" s="103">
        <v>43706340.459999993</v>
      </c>
      <c r="BB8" s="103">
        <v>36756472.450000003</v>
      </c>
    </row>
    <row r="9" spans="1:54" x14ac:dyDescent="0.35"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</row>
    <row r="10" spans="1:54" x14ac:dyDescent="0.35">
      <c r="B10" t="s">
        <v>28</v>
      </c>
    </row>
    <row r="11" spans="1:54" x14ac:dyDescent="0.35">
      <c r="B11" t="s">
        <v>2</v>
      </c>
      <c r="C11" s="103">
        <f>C8/C5</f>
        <v>74.204468442572278</v>
      </c>
      <c r="D11" s="103">
        <f t="shared" ref="D11:BB11" si="0">D8/D5</f>
        <v>66.042927557185578</v>
      </c>
      <c r="E11" s="103">
        <f t="shared" si="0"/>
        <v>72.272735521613299</v>
      </c>
      <c r="F11" s="103">
        <f t="shared" si="0"/>
        <v>67.049583280990475</v>
      </c>
      <c r="G11" s="103">
        <f t="shared" si="0"/>
        <v>65.677224174370139</v>
      </c>
      <c r="H11" s="103">
        <f t="shared" si="0"/>
        <v>70.770389022745206</v>
      </c>
      <c r="I11" s="103">
        <f t="shared" si="0"/>
        <v>85.532413609170106</v>
      </c>
      <c r="J11" s="103">
        <f t="shared" si="0"/>
        <v>107.7700422725305</v>
      </c>
      <c r="K11" s="103">
        <f t="shared" si="0"/>
        <v>105.17415252196825</v>
      </c>
      <c r="L11" s="103">
        <f t="shared" si="0"/>
        <v>110.55743445545318</v>
      </c>
      <c r="M11" s="103">
        <f t="shared" si="0"/>
        <v>101.71017046160546</v>
      </c>
      <c r="N11" s="103">
        <f t="shared" si="0"/>
        <v>86.138777524367455</v>
      </c>
      <c r="O11" s="103">
        <f t="shared" si="0"/>
        <v>76.270761660330976</v>
      </c>
      <c r="P11" s="103">
        <f t="shared" si="0"/>
        <v>71.089468473278728</v>
      </c>
      <c r="Q11" s="103">
        <f t="shared" si="0"/>
        <v>78.893297168215952</v>
      </c>
      <c r="R11" s="103">
        <f t="shared" si="0"/>
        <v>73.496756946696948</v>
      </c>
      <c r="S11" s="103">
        <f t="shared" si="0"/>
        <v>70.430924240248615</v>
      </c>
      <c r="T11" s="103">
        <f t="shared" si="0"/>
        <v>74.411633708723045</v>
      </c>
      <c r="U11" s="103">
        <f t="shared" si="0"/>
        <v>87.038896058121949</v>
      </c>
      <c r="V11" s="103">
        <f t="shared" si="0"/>
        <v>102.86295407789194</v>
      </c>
      <c r="W11" s="103">
        <f t="shared" si="0"/>
        <v>100.04670660367405</v>
      </c>
      <c r="X11" s="103">
        <f t="shared" si="0"/>
        <v>93.727697420385752</v>
      </c>
      <c r="Y11" s="103">
        <f t="shared" si="0"/>
        <v>90.164172093300465</v>
      </c>
      <c r="Z11" s="103">
        <f t="shared" si="0"/>
        <v>85.374869567985087</v>
      </c>
      <c r="AA11" s="103">
        <f t="shared" si="0"/>
        <v>81.31572578848629</v>
      </c>
      <c r="AB11" s="103">
        <f t="shared" si="0"/>
        <v>79.940712684937381</v>
      </c>
      <c r="AC11" s="103">
        <f t="shared" si="0"/>
        <v>95.918630719973294</v>
      </c>
      <c r="AD11" s="103">
        <f t="shared" si="0"/>
        <v>95.734424890874692</v>
      </c>
      <c r="AE11" s="103">
        <f t="shared" si="0"/>
        <v>98.078119226303144</v>
      </c>
      <c r="AF11" s="103">
        <f t="shared" si="0"/>
        <v>108.55322497162798</v>
      </c>
      <c r="AG11" s="103">
        <f t="shared" si="0"/>
        <v>110.90466371361906</v>
      </c>
      <c r="AH11" s="103">
        <f t="shared" si="0"/>
        <v>112.82636019271486</v>
      </c>
      <c r="AI11" s="103">
        <f t="shared" si="0"/>
        <v>101.56160017241268</v>
      </c>
      <c r="AJ11" s="103">
        <f t="shared" si="0"/>
        <v>105.47681663843157</v>
      </c>
      <c r="AK11" s="103">
        <f t="shared" si="0"/>
        <v>97.790764908567795</v>
      </c>
      <c r="AL11" s="103">
        <f t="shared" si="0"/>
        <v>86.545410878143556</v>
      </c>
      <c r="AM11" s="103">
        <f t="shared" si="0"/>
        <v>80.172752511625234</v>
      </c>
      <c r="AN11" s="103">
        <f t="shared" si="0"/>
        <v>75.96927767832328</v>
      </c>
      <c r="AO11" s="103">
        <f t="shared" si="0"/>
        <v>85.85198484318289</v>
      </c>
      <c r="AP11" s="103">
        <f t="shared" si="0"/>
        <v>80.473013558553831</v>
      </c>
      <c r="AQ11" s="103">
        <f t="shared" si="0"/>
        <v>78.16067569937222</v>
      </c>
      <c r="AR11" s="103">
        <f t="shared" si="0"/>
        <v>82.517359894171165</v>
      </c>
      <c r="AS11" s="103">
        <f t="shared" si="0"/>
        <v>94.540114090095102</v>
      </c>
      <c r="AT11" s="103">
        <f t="shared" si="0"/>
        <v>112.82358309634995</v>
      </c>
      <c r="AU11" s="103">
        <f t="shared" si="0"/>
        <v>111.38637154880188</v>
      </c>
      <c r="AV11" s="103">
        <f t="shared" si="0"/>
        <v>131.05795809912959</v>
      </c>
      <c r="AW11" s="103">
        <f t="shared" si="0"/>
        <v>112.8442946565004</v>
      </c>
      <c r="AX11" s="103">
        <f t="shared" si="0"/>
        <v>105.77675022208446</v>
      </c>
      <c r="AY11" s="103">
        <f t="shared" si="0"/>
        <v>92.771147393600614</v>
      </c>
      <c r="AZ11" s="103">
        <f t="shared" si="0"/>
        <v>87.764589745922336</v>
      </c>
      <c r="BA11" s="103">
        <f t="shared" si="0"/>
        <v>100.18277945106882</v>
      </c>
      <c r="BB11" s="103">
        <f t="shared" si="0"/>
        <v>96.365175301301164</v>
      </c>
    </row>
    <row r="13" spans="1:54" x14ac:dyDescent="0.35">
      <c r="A13" t="s">
        <v>29</v>
      </c>
      <c r="B13" t="s">
        <v>30</v>
      </c>
    </row>
    <row r="14" spans="1:54" x14ac:dyDescent="0.35">
      <c r="B14" t="s">
        <v>31</v>
      </c>
      <c r="C14" s="15">
        <v>1326890</v>
      </c>
      <c r="D14" s="15">
        <v>1325352</v>
      </c>
      <c r="E14" s="15">
        <v>1435586</v>
      </c>
      <c r="F14" s="15">
        <v>1215010</v>
      </c>
      <c r="G14" s="15">
        <v>1441040</v>
      </c>
      <c r="H14" s="15">
        <v>1283816</v>
      </c>
      <c r="I14" s="15">
        <v>1232156</v>
      </c>
      <c r="J14" s="15">
        <v>1409868</v>
      </c>
      <c r="K14" s="15">
        <v>1292036</v>
      </c>
      <c r="L14" s="15">
        <v>1351299</v>
      </c>
      <c r="M14" s="15">
        <v>1348941</v>
      </c>
      <c r="N14" s="15">
        <v>1404493</v>
      </c>
      <c r="O14" s="15">
        <v>1281454</v>
      </c>
      <c r="P14" s="15">
        <v>1395127</v>
      </c>
      <c r="Q14" s="15">
        <v>1389651</v>
      </c>
      <c r="R14" s="15">
        <v>1278767</v>
      </c>
      <c r="S14" s="15">
        <v>1448625</v>
      </c>
      <c r="T14" s="15">
        <v>1236026</v>
      </c>
      <c r="U14" s="15">
        <v>1295542</v>
      </c>
      <c r="V14" s="15">
        <v>1416641</v>
      </c>
      <c r="W14" s="15">
        <v>1298094</v>
      </c>
      <c r="X14" s="15">
        <v>1419814</v>
      </c>
      <c r="Y14" s="15">
        <v>1418731</v>
      </c>
      <c r="Z14" s="15">
        <v>1306339</v>
      </c>
      <c r="AA14" s="15">
        <v>1419694</v>
      </c>
      <c r="AB14" s="15">
        <v>1420168</v>
      </c>
      <c r="AC14" s="15">
        <v>1362512</v>
      </c>
      <c r="AD14" s="15">
        <v>1358338</v>
      </c>
      <c r="AE14" s="15">
        <v>1424877</v>
      </c>
      <c r="AF14" s="15">
        <v>1238189</v>
      </c>
      <c r="AG14" s="15">
        <v>1366106</v>
      </c>
      <c r="AH14" s="15">
        <v>1311739</v>
      </c>
      <c r="AI14" s="15">
        <v>1310927</v>
      </c>
      <c r="AJ14" s="15">
        <v>1487114</v>
      </c>
      <c r="AK14" s="15">
        <v>1368490</v>
      </c>
      <c r="AL14" s="15">
        <v>1309136</v>
      </c>
      <c r="AM14" s="15">
        <v>1419386</v>
      </c>
      <c r="AN14" s="15">
        <v>1360034</v>
      </c>
      <c r="AO14" s="15">
        <v>1416538</v>
      </c>
      <c r="AP14" s="15">
        <v>1359219</v>
      </c>
      <c r="AQ14" s="15">
        <v>1360052</v>
      </c>
      <c r="AR14" s="15">
        <v>1309991</v>
      </c>
      <c r="AS14" s="15">
        <v>1315651</v>
      </c>
      <c r="AT14" s="15">
        <v>1376226</v>
      </c>
      <c r="AU14" s="15">
        <v>1316855</v>
      </c>
      <c r="AV14" s="15">
        <v>1493063</v>
      </c>
      <c r="AW14" s="15">
        <v>1316555</v>
      </c>
      <c r="AX14" s="15">
        <v>1371344</v>
      </c>
      <c r="AY14" s="15">
        <v>1424142</v>
      </c>
      <c r="AZ14" s="15">
        <v>1308409</v>
      </c>
      <c r="BA14" s="15">
        <v>1476088</v>
      </c>
      <c r="BB14" s="15">
        <v>1364798</v>
      </c>
    </row>
    <row r="15" spans="1:54" x14ac:dyDescent="0.35"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</row>
    <row r="16" spans="1:54" x14ac:dyDescent="0.35">
      <c r="B16" t="s">
        <v>32</v>
      </c>
      <c r="C16" s="29">
        <v>51007766.68</v>
      </c>
      <c r="D16" s="29">
        <v>48841614.810000002</v>
      </c>
      <c r="E16" s="29">
        <v>51735604.309999995</v>
      </c>
      <c r="F16" s="29">
        <v>44241902.369999997</v>
      </c>
      <c r="G16" s="29">
        <v>61470097.18</v>
      </c>
      <c r="H16" s="29">
        <v>99985550.720000014</v>
      </c>
      <c r="I16" s="29">
        <v>153342471.22999999</v>
      </c>
      <c r="J16" s="29">
        <v>172363451.09999999</v>
      </c>
      <c r="K16" s="29">
        <v>162534985.32999998</v>
      </c>
      <c r="L16" s="29">
        <v>148740331.52000001</v>
      </c>
      <c r="M16" s="29">
        <v>104289658.06999999</v>
      </c>
      <c r="N16" s="29">
        <v>74885276.819999993</v>
      </c>
      <c r="O16" s="29">
        <v>53577379.899999999</v>
      </c>
      <c r="P16" s="29">
        <v>53565059.540000007</v>
      </c>
      <c r="Q16" s="29">
        <v>51840387.75</v>
      </c>
      <c r="R16" s="29">
        <v>49057070.990000002</v>
      </c>
      <c r="S16" s="29">
        <v>60857821.109999999</v>
      </c>
      <c r="T16" s="29">
        <v>86512882.069999993</v>
      </c>
      <c r="U16" s="29">
        <v>129854655.78</v>
      </c>
      <c r="V16" s="29">
        <v>142095292.72</v>
      </c>
      <c r="W16" s="29">
        <v>126600389.07000001</v>
      </c>
      <c r="X16" s="29">
        <v>125701146.88</v>
      </c>
      <c r="Y16" s="29">
        <v>95239822.420000002</v>
      </c>
      <c r="Z16" s="29">
        <v>79916974.120000005</v>
      </c>
      <c r="AA16" s="29">
        <v>63649534.210000001</v>
      </c>
      <c r="AB16" s="29">
        <v>57086228.089999996</v>
      </c>
      <c r="AC16" s="29">
        <v>55058950.469999999</v>
      </c>
      <c r="AD16" s="29">
        <v>57700624.100000001</v>
      </c>
      <c r="AE16" s="29">
        <v>69357381.230000004</v>
      </c>
      <c r="AF16" s="29">
        <v>82632685.780000001</v>
      </c>
      <c r="AG16" s="29">
        <v>129267052.62</v>
      </c>
      <c r="AH16" s="29">
        <v>147811038.93000001</v>
      </c>
      <c r="AI16" s="29">
        <v>161413655.94</v>
      </c>
      <c r="AJ16" s="29">
        <v>158291604.19</v>
      </c>
      <c r="AK16" s="29">
        <v>99331944.530000001</v>
      </c>
      <c r="AL16" s="29">
        <v>83350310.24000001</v>
      </c>
      <c r="AM16" s="29">
        <v>71616758.079999998</v>
      </c>
      <c r="AN16" s="29">
        <v>61801672.590000004</v>
      </c>
      <c r="AO16" s="29">
        <v>63953788.330000006</v>
      </c>
      <c r="AP16" s="29">
        <v>63640496.769999996</v>
      </c>
      <c r="AQ16" s="29">
        <v>69818041.560000002</v>
      </c>
      <c r="AR16" s="29">
        <v>111448249.03</v>
      </c>
      <c r="AS16" s="29">
        <v>168293902.28</v>
      </c>
      <c r="AT16" s="29">
        <v>195805833.20000002</v>
      </c>
      <c r="AU16" s="29">
        <v>238172634.42000002</v>
      </c>
      <c r="AV16" s="29">
        <v>190431448.28</v>
      </c>
      <c r="AW16" s="29">
        <v>144236376</v>
      </c>
      <c r="AX16" s="29">
        <v>113957601.15000001</v>
      </c>
      <c r="AY16" s="29">
        <v>81039054.790000007</v>
      </c>
      <c r="AZ16" s="29">
        <v>67079308.919999994</v>
      </c>
      <c r="BA16" s="29">
        <v>76772831.719999999</v>
      </c>
      <c r="BB16" s="29">
        <v>74945721.519999996</v>
      </c>
    </row>
    <row r="17" spans="2:54" x14ac:dyDescent="0.35"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</row>
    <row r="18" spans="2:54" x14ac:dyDescent="0.35">
      <c r="B18" t="s">
        <v>33</v>
      </c>
      <c r="C18" s="29">
        <f t="shared" ref="C18:BB18" si="1">C16/C14</f>
        <v>38.441594013068155</v>
      </c>
      <c r="D18" s="29">
        <f t="shared" si="1"/>
        <v>36.851806018325696</v>
      </c>
      <c r="E18" s="29">
        <f t="shared" si="1"/>
        <v>36.037969379751537</v>
      </c>
      <c r="F18" s="29">
        <f t="shared" si="1"/>
        <v>36.412788676636403</v>
      </c>
      <c r="G18" s="29">
        <f t="shared" si="1"/>
        <v>42.656759826236609</v>
      </c>
      <c r="H18" s="29">
        <f t="shared" si="1"/>
        <v>77.881527197043823</v>
      </c>
      <c r="I18" s="29">
        <f t="shared" si="1"/>
        <v>124.45053323605127</v>
      </c>
      <c r="J18" s="29">
        <f t="shared" si="1"/>
        <v>122.25502749193541</v>
      </c>
      <c r="K18" s="29">
        <f t="shared" si="1"/>
        <v>125.79756704147562</v>
      </c>
      <c r="L18" s="29">
        <f t="shared" si="1"/>
        <v>110.07210951832275</v>
      </c>
      <c r="M18" s="29">
        <f t="shared" si="1"/>
        <v>77.312245732022376</v>
      </c>
      <c r="N18" s="29">
        <f t="shared" si="1"/>
        <v>53.318369561115645</v>
      </c>
      <c r="O18" s="29">
        <f t="shared" si="1"/>
        <v>41.809834687784345</v>
      </c>
      <c r="P18" s="29">
        <f t="shared" si="1"/>
        <v>38.394396739508309</v>
      </c>
      <c r="Q18" s="29">
        <f t="shared" si="1"/>
        <v>37.304609394732921</v>
      </c>
      <c r="R18" s="29">
        <f t="shared" si="1"/>
        <v>38.362790868078392</v>
      </c>
      <c r="S18" s="29">
        <f t="shared" si="1"/>
        <v>42.010748889464146</v>
      </c>
      <c r="T18" s="29">
        <f t="shared" si="1"/>
        <v>69.992768817160794</v>
      </c>
      <c r="U18" s="29">
        <f t="shared" si="1"/>
        <v>100.23191512123883</v>
      </c>
      <c r="V18" s="29">
        <f t="shared" si="1"/>
        <v>100.30437684635697</v>
      </c>
      <c r="W18" s="29">
        <f t="shared" si="1"/>
        <v>97.527905583108776</v>
      </c>
      <c r="X18" s="29">
        <f t="shared" si="1"/>
        <v>88.533531068153991</v>
      </c>
      <c r="Y18" s="29">
        <f t="shared" si="1"/>
        <v>67.130289265547873</v>
      </c>
      <c r="Z18" s="29">
        <f t="shared" si="1"/>
        <v>61.176290472840513</v>
      </c>
      <c r="AA18" s="29">
        <f t="shared" si="1"/>
        <v>44.833276896288922</v>
      </c>
      <c r="AB18" s="29">
        <f t="shared" si="1"/>
        <v>40.196813398133173</v>
      </c>
      <c r="AC18" s="29">
        <f t="shared" si="1"/>
        <v>40.409882973507756</v>
      </c>
      <c r="AD18" s="29">
        <f t="shared" si="1"/>
        <v>42.478841127907785</v>
      </c>
      <c r="AE18" s="29">
        <f t="shared" si="1"/>
        <v>48.676047988703587</v>
      </c>
      <c r="AF18" s="29">
        <f t="shared" si="1"/>
        <v>66.736730644513884</v>
      </c>
      <c r="AG18" s="29">
        <f t="shared" si="1"/>
        <v>94.624467369296383</v>
      </c>
      <c r="AH18" s="29">
        <f t="shared" si="1"/>
        <v>112.68326925554551</v>
      </c>
      <c r="AI18" s="29">
        <f t="shared" si="1"/>
        <v>123.12940075229209</v>
      </c>
      <c r="AJ18" s="29">
        <f t="shared" si="1"/>
        <v>106.44214511463143</v>
      </c>
      <c r="AK18" s="29">
        <f t="shared" si="1"/>
        <v>72.58507152408859</v>
      </c>
      <c r="AL18" s="29">
        <f t="shared" si="1"/>
        <v>63.668182862590292</v>
      </c>
      <c r="AM18" s="29">
        <f t="shared" si="1"/>
        <v>50.456153632627064</v>
      </c>
      <c r="AN18" s="29">
        <f t="shared" si="1"/>
        <v>45.44127028441936</v>
      </c>
      <c r="AO18" s="29">
        <f t="shared" si="1"/>
        <v>45.147951082145347</v>
      </c>
      <c r="AP18" s="29">
        <f t="shared" si="1"/>
        <v>46.821370779837537</v>
      </c>
      <c r="AQ18" s="29">
        <f t="shared" si="1"/>
        <v>51.334832462288212</v>
      </c>
      <c r="AR18" s="29">
        <f t="shared" si="1"/>
        <v>85.075583748285297</v>
      </c>
      <c r="AS18" s="29">
        <f t="shared" si="1"/>
        <v>127.91682769974712</v>
      </c>
      <c r="AT18" s="29">
        <f t="shared" si="1"/>
        <v>142.27738263918863</v>
      </c>
      <c r="AU18" s="29">
        <f t="shared" si="1"/>
        <v>180.86473789445307</v>
      </c>
      <c r="AV18" s="29">
        <f t="shared" si="1"/>
        <v>127.54414802322474</v>
      </c>
      <c r="AW18" s="29">
        <f t="shared" si="1"/>
        <v>109.55590613381135</v>
      </c>
      <c r="AX18" s="29">
        <f t="shared" si="1"/>
        <v>83.099208623073423</v>
      </c>
      <c r="AY18" s="29">
        <f t="shared" si="1"/>
        <v>56.903774195269861</v>
      </c>
      <c r="AZ18" s="29">
        <f t="shared" si="1"/>
        <v>51.267844320850742</v>
      </c>
      <c r="BA18" s="29">
        <f t="shared" si="1"/>
        <v>52.011012703849637</v>
      </c>
      <c r="BB18" s="29">
        <f t="shared" si="1"/>
        <v>54.913416871947348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CE4C1-76F9-4011-AEF1-3DC9112535E8}">
  <sheetPr>
    <pageSetUpPr fitToPage="1"/>
  </sheetPr>
  <dimension ref="A1:BR135"/>
  <sheetViews>
    <sheetView workbookViewId="0">
      <pane xSplit="2" ySplit="3" topLeftCell="AQ4" activePane="bottomRight" state="frozen"/>
      <selection pane="topRight" activeCell="J1" sqref="J1"/>
      <selection pane="bottomLeft" activeCell="A6" sqref="A6"/>
      <selection pane="bottomRight" activeCell="B7" sqref="B7"/>
    </sheetView>
  </sheetViews>
  <sheetFormatPr defaultColWidth="9.26953125" defaultRowHeight="14.5" x14ac:dyDescent="0.35"/>
  <cols>
    <col min="1" max="1" width="3" bestFit="1" customWidth="1" collapsed="1"/>
    <col min="2" max="2" width="33.7265625" style="16" customWidth="1" collapsed="1"/>
    <col min="3" max="3" width="16.453125" bestFit="1" customWidth="1" collapsed="1"/>
    <col min="4" max="4" width="16.453125" customWidth="1" collapsed="1"/>
    <col min="5" max="5" width="17" customWidth="1" collapsed="1"/>
    <col min="6" max="6" width="17.453125" customWidth="1" collapsed="1"/>
    <col min="7" max="7" width="15.54296875" customWidth="1" collapsed="1"/>
    <col min="8" max="9" width="16.54296875" customWidth="1" collapsed="1"/>
    <col min="10" max="10" width="16.453125" customWidth="1" collapsed="1"/>
    <col min="11" max="11" width="17" customWidth="1" collapsed="1"/>
    <col min="12" max="12" width="17.453125" customWidth="1" collapsed="1"/>
    <col min="13" max="13" width="18.26953125" customWidth="1" collapsed="1"/>
    <col min="14" max="14" width="17.453125" customWidth="1" collapsed="1"/>
    <col min="15" max="15" width="19.54296875" customWidth="1" collapsed="1"/>
    <col min="16" max="16" width="16.7265625" customWidth="1" collapsed="1"/>
    <col min="17" max="17" width="17" customWidth="1" collapsed="1"/>
    <col min="18" max="19" width="17.453125" customWidth="1" collapsed="1"/>
    <col min="20" max="20" width="16.54296875" customWidth="1" collapsed="1"/>
    <col min="21" max="21" width="16.7265625" customWidth="1" collapsed="1"/>
    <col min="22" max="22" width="17.26953125" customWidth="1" collapsed="1"/>
    <col min="23" max="23" width="16.453125" bestFit="1" customWidth="1" collapsed="1"/>
    <col min="24" max="24" width="16.54296875" customWidth="1" collapsed="1"/>
    <col min="25" max="25" width="16.7265625" customWidth="1" collapsed="1"/>
    <col min="26" max="37" width="17.453125" customWidth="1" collapsed="1"/>
    <col min="38" max="38" width="17.26953125" style="2" customWidth="1" collapsed="1"/>
    <col min="39" max="39" width="16.26953125" bestFit="1" customWidth="1" collapsed="1"/>
    <col min="40" max="46" width="15.54296875" bestFit="1" customWidth="1" collapsed="1"/>
    <col min="47" max="48" width="16.26953125" bestFit="1" customWidth="1" collapsed="1"/>
    <col min="49" max="51" width="15.54296875" bestFit="1" customWidth="1" collapsed="1"/>
    <col min="52" max="52" width="16.26953125" bestFit="1" customWidth="1" collapsed="1"/>
    <col min="53" max="56" width="15.54296875" bestFit="1" customWidth="1" collapsed="1"/>
    <col min="57" max="57" width="9.26953125" collapsed="1"/>
    <col min="71" max="16384" width="9.26953125" collapsed="1"/>
  </cols>
  <sheetData>
    <row r="1" spans="1:56" ht="15.5" thickTop="1" thickBot="1" x14ac:dyDescent="0.4">
      <c r="B1" s="1" t="s">
        <v>0</v>
      </c>
    </row>
    <row r="2" spans="1:56" ht="15.5" thickTop="1" thickBot="1" x14ac:dyDescent="0.4">
      <c r="B2" s="3"/>
    </row>
    <row r="3" spans="1:56" ht="15" thickBot="1" x14ac:dyDescent="0.4">
      <c r="B3" s="5"/>
      <c r="C3" s="6">
        <v>43220</v>
      </c>
      <c r="D3" s="6">
        <v>43251</v>
      </c>
      <c r="E3" s="6">
        <v>43281</v>
      </c>
      <c r="F3" s="6">
        <v>43312</v>
      </c>
      <c r="G3" s="6">
        <v>43343</v>
      </c>
      <c r="H3" s="6">
        <v>43373</v>
      </c>
      <c r="I3" s="6">
        <v>43404</v>
      </c>
      <c r="J3" s="6">
        <v>43434</v>
      </c>
      <c r="K3" s="6">
        <v>43465</v>
      </c>
      <c r="L3" s="6">
        <v>43496</v>
      </c>
      <c r="M3" s="6">
        <v>43524</v>
      </c>
      <c r="N3" s="6">
        <v>43555</v>
      </c>
      <c r="O3" s="6">
        <v>43585</v>
      </c>
      <c r="P3" s="6">
        <v>43616</v>
      </c>
      <c r="Q3" s="6">
        <v>43646</v>
      </c>
      <c r="R3" s="6">
        <v>43677</v>
      </c>
      <c r="S3" s="6">
        <v>43708</v>
      </c>
      <c r="T3" s="6">
        <v>43738</v>
      </c>
      <c r="U3" s="6">
        <v>43769</v>
      </c>
      <c r="V3" s="6">
        <v>43799</v>
      </c>
      <c r="W3" s="6">
        <v>43830</v>
      </c>
      <c r="X3" s="6">
        <v>43861</v>
      </c>
      <c r="Y3" s="6">
        <v>43890</v>
      </c>
      <c r="Z3" s="6">
        <v>43921</v>
      </c>
      <c r="AA3" s="6">
        <v>43951</v>
      </c>
      <c r="AB3" s="6">
        <v>43971</v>
      </c>
      <c r="AC3" s="6">
        <v>44002</v>
      </c>
      <c r="AD3" s="6">
        <v>44032</v>
      </c>
      <c r="AE3" s="6">
        <v>44063</v>
      </c>
      <c r="AF3" s="6">
        <v>44094</v>
      </c>
      <c r="AG3" s="6">
        <v>44124</v>
      </c>
      <c r="AH3" s="6">
        <v>44155</v>
      </c>
      <c r="AI3" s="6">
        <v>44185</v>
      </c>
      <c r="AJ3" s="6">
        <v>44197</v>
      </c>
      <c r="AK3" s="6">
        <v>44228</v>
      </c>
      <c r="AL3" s="7">
        <v>44256</v>
      </c>
      <c r="AM3" s="7">
        <v>44287</v>
      </c>
      <c r="AN3" s="7">
        <v>44317</v>
      </c>
      <c r="AO3" s="7">
        <v>44348</v>
      </c>
      <c r="AP3" s="7">
        <v>44378</v>
      </c>
      <c r="AQ3" s="7">
        <v>44409</v>
      </c>
      <c r="AR3" s="7">
        <v>44440</v>
      </c>
      <c r="AS3" s="7">
        <v>44470</v>
      </c>
      <c r="AT3" s="7">
        <v>44501</v>
      </c>
      <c r="AU3" s="7">
        <v>44531</v>
      </c>
      <c r="AV3" s="7">
        <v>44562</v>
      </c>
      <c r="AW3" s="7">
        <v>44593</v>
      </c>
      <c r="AX3" s="7">
        <v>44621</v>
      </c>
      <c r="AY3" s="7">
        <v>44652</v>
      </c>
      <c r="AZ3" s="7">
        <v>44682</v>
      </c>
      <c r="BA3" s="7">
        <v>44713</v>
      </c>
      <c r="BB3" s="7">
        <v>44743</v>
      </c>
      <c r="BC3" s="7">
        <v>44774</v>
      </c>
      <c r="BD3" s="7">
        <v>44805</v>
      </c>
    </row>
    <row r="4" spans="1:56" x14ac:dyDescent="0.35">
      <c r="A4" s="8">
        <v>1</v>
      </c>
      <c r="B4" s="9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</row>
    <row r="5" spans="1:56" x14ac:dyDescent="0.35">
      <c r="A5" s="8"/>
      <c r="B5" s="12" t="s">
        <v>2</v>
      </c>
      <c r="C5" s="13">
        <v>0</v>
      </c>
      <c r="D5" s="13">
        <v>1</v>
      </c>
      <c r="E5" s="13">
        <v>1277529</v>
      </c>
      <c r="F5" s="13">
        <v>1274292</v>
      </c>
      <c r="G5" s="13">
        <v>1380814</v>
      </c>
      <c r="H5" s="13">
        <v>1169000</v>
      </c>
      <c r="I5" s="13">
        <v>1386264</v>
      </c>
      <c r="J5" s="13">
        <v>1234648</v>
      </c>
      <c r="K5" s="13">
        <v>1183906</v>
      </c>
      <c r="L5" s="13">
        <v>1354992</v>
      </c>
      <c r="M5" s="13">
        <v>1241332</v>
      </c>
      <c r="N5" s="13">
        <v>1297867</v>
      </c>
      <c r="O5" s="13">
        <v>1295314</v>
      </c>
      <c r="P5" s="13">
        <v>1352431</v>
      </c>
      <c r="Q5" s="13">
        <v>1234559</v>
      </c>
      <c r="R5" s="13">
        <v>1345766</v>
      </c>
      <c r="S5" s="13">
        <v>1340981</v>
      </c>
      <c r="T5" s="13">
        <v>1233897</v>
      </c>
      <c r="U5" s="13">
        <v>1397633</v>
      </c>
      <c r="V5" s="13">
        <v>1192272</v>
      </c>
      <c r="W5" s="13">
        <v>1248517</v>
      </c>
      <c r="X5" s="13">
        <v>1365804</v>
      </c>
      <c r="Y5" s="13">
        <v>1251124</v>
      </c>
      <c r="Z5" s="13">
        <v>1368458</v>
      </c>
      <c r="AA5" s="13">
        <v>1365784</v>
      </c>
      <c r="AB5" s="13">
        <v>1257272</v>
      </c>
      <c r="AC5" s="13">
        <v>1366173</v>
      </c>
      <c r="AD5" s="13">
        <v>1366856</v>
      </c>
      <c r="AE5" s="13">
        <v>1311604</v>
      </c>
      <c r="AF5" s="13">
        <v>1307767</v>
      </c>
      <c r="AG5" s="13">
        <v>1376118</v>
      </c>
      <c r="AH5" s="13">
        <v>1203140</v>
      </c>
      <c r="AI5" s="13">
        <v>1327564</v>
      </c>
      <c r="AJ5" s="13">
        <v>1272007</v>
      </c>
      <c r="AK5" s="13">
        <v>1268209</v>
      </c>
      <c r="AL5" s="14">
        <v>1437132</v>
      </c>
      <c r="AM5" s="14">
        <v>1329731</v>
      </c>
      <c r="AN5" s="14">
        <v>1272633</v>
      </c>
      <c r="AO5" s="14">
        <v>1379509</v>
      </c>
      <c r="AP5" s="14">
        <v>1321530</v>
      </c>
      <c r="AQ5" s="14">
        <v>1375611</v>
      </c>
      <c r="AR5" s="14">
        <v>1319479</v>
      </c>
      <c r="AS5" s="14">
        <v>1319941</v>
      </c>
      <c r="AT5" s="14">
        <v>1271100</v>
      </c>
      <c r="AU5" s="14">
        <v>1275430</v>
      </c>
      <c r="AV5" s="14">
        <v>1333071</v>
      </c>
      <c r="AW5" s="14">
        <v>1274493</v>
      </c>
      <c r="AX5" s="14">
        <v>1443940</v>
      </c>
      <c r="AY5" s="14">
        <v>1272109</v>
      </c>
      <c r="AZ5" s="14">
        <v>1325051</v>
      </c>
      <c r="BA5" s="14">
        <v>1376352</v>
      </c>
      <c r="BB5" s="14">
        <v>1264479</v>
      </c>
      <c r="BC5" s="14">
        <v>1425466</v>
      </c>
      <c r="BD5" s="14">
        <v>1317459</v>
      </c>
    </row>
    <row r="6" spans="1:56" x14ac:dyDescent="0.35">
      <c r="A6" s="8"/>
      <c r="B6" s="12" t="s">
        <v>3</v>
      </c>
      <c r="C6" s="13">
        <v>52062</v>
      </c>
      <c r="D6" s="13">
        <v>46895</v>
      </c>
      <c r="E6" s="13">
        <v>49361</v>
      </c>
      <c r="F6" s="13">
        <v>51060</v>
      </c>
      <c r="G6" s="13">
        <v>54772</v>
      </c>
      <c r="H6" s="13">
        <v>46010</v>
      </c>
      <c r="I6" s="13">
        <v>54776</v>
      </c>
      <c r="J6" s="13">
        <v>49168</v>
      </c>
      <c r="K6" s="13">
        <v>48250</v>
      </c>
      <c r="L6" s="13">
        <v>54876</v>
      </c>
      <c r="M6" s="13">
        <v>50704</v>
      </c>
      <c r="N6" s="13">
        <v>53432</v>
      </c>
      <c r="O6" s="13">
        <v>53627</v>
      </c>
      <c r="P6" s="13">
        <v>52062</v>
      </c>
      <c r="Q6" s="13">
        <v>46895</v>
      </c>
      <c r="R6" s="13">
        <v>49361</v>
      </c>
      <c r="S6" s="13">
        <v>48670</v>
      </c>
      <c r="T6" s="13">
        <v>44870</v>
      </c>
      <c r="U6" s="13">
        <v>50992</v>
      </c>
      <c r="V6" s="13">
        <v>43754</v>
      </c>
      <c r="W6" s="13">
        <v>47025</v>
      </c>
      <c r="X6" s="13">
        <v>50837</v>
      </c>
      <c r="Y6" s="13">
        <v>46970</v>
      </c>
      <c r="Z6" s="13">
        <v>51356</v>
      </c>
      <c r="AA6" s="13">
        <v>52947</v>
      </c>
      <c r="AB6" s="13">
        <v>49067</v>
      </c>
      <c r="AC6" s="13">
        <v>53521</v>
      </c>
      <c r="AD6" s="13">
        <v>53312</v>
      </c>
      <c r="AE6" s="13">
        <v>50908</v>
      </c>
      <c r="AF6" s="13">
        <v>50571</v>
      </c>
      <c r="AG6" s="13">
        <v>48759</v>
      </c>
      <c r="AH6" s="13">
        <v>35049</v>
      </c>
      <c r="AI6" s="13">
        <v>38542</v>
      </c>
      <c r="AJ6" s="13">
        <v>39732</v>
      </c>
      <c r="AK6" s="13">
        <v>42718</v>
      </c>
      <c r="AL6" s="14">
        <v>49982</v>
      </c>
      <c r="AM6" s="14">
        <v>38759</v>
      </c>
      <c r="AN6" s="14">
        <v>36503</v>
      </c>
      <c r="AO6" s="14">
        <v>39877</v>
      </c>
      <c r="AP6" s="14">
        <v>38504</v>
      </c>
      <c r="AQ6" s="14">
        <v>40927</v>
      </c>
      <c r="AR6" s="14">
        <v>39740</v>
      </c>
      <c r="AS6" s="14">
        <v>40111</v>
      </c>
      <c r="AT6" s="14">
        <v>38891</v>
      </c>
      <c r="AU6" s="14">
        <v>40221</v>
      </c>
      <c r="AV6" s="14">
        <v>43155</v>
      </c>
      <c r="AW6" s="14">
        <v>42362</v>
      </c>
      <c r="AX6" s="14">
        <v>49123</v>
      </c>
      <c r="AY6" s="14">
        <v>44446</v>
      </c>
      <c r="AZ6" s="14">
        <v>46293</v>
      </c>
      <c r="BA6" s="14">
        <v>47790</v>
      </c>
      <c r="BB6" s="14">
        <v>43930</v>
      </c>
      <c r="BC6" s="14">
        <v>50622</v>
      </c>
      <c r="BD6" s="14">
        <v>47339</v>
      </c>
    </row>
    <row r="7" spans="1:56" x14ac:dyDescent="0.35">
      <c r="A7" s="8"/>
      <c r="B7" s="12" t="s">
        <v>4</v>
      </c>
      <c r="C7" s="13">
        <v>113467</v>
      </c>
      <c r="D7" s="13">
        <v>103540</v>
      </c>
      <c r="E7" s="13">
        <v>112660</v>
      </c>
      <c r="F7" s="13">
        <v>107456</v>
      </c>
      <c r="G7" s="13">
        <v>116287</v>
      </c>
      <c r="H7" s="13">
        <v>98314</v>
      </c>
      <c r="I7" s="13">
        <v>116532</v>
      </c>
      <c r="J7" s="13">
        <v>103916</v>
      </c>
      <c r="K7" s="13">
        <v>100143</v>
      </c>
      <c r="L7" s="13">
        <v>114243</v>
      </c>
      <c r="M7" s="13">
        <v>104843</v>
      </c>
      <c r="N7" s="13">
        <v>109604</v>
      </c>
      <c r="O7" s="13">
        <v>109169</v>
      </c>
      <c r="P7" s="13">
        <v>113467</v>
      </c>
      <c r="Q7" s="13">
        <v>103540</v>
      </c>
      <c r="R7" s="13">
        <v>112660</v>
      </c>
      <c r="S7" s="13">
        <v>112069</v>
      </c>
      <c r="T7" s="13">
        <v>103293</v>
      </c>
      <c r="U7" s="13">
        <v>116780</v>
      </c>
      <c r="V7" s="13">
        <v>99887</v>
      </c>
      <c r="W7" s="13">
        <v>104892</v>
      </c>
      <c r="X7" s="13">
        <v>114690</v>
      </c>
      <c r="Y7" s="13">
        <v>105169</v>
      </c>
      <c r="Z7" s="13">
        <v>114765</v>
      </c>
      <c r="AA7" s="13">
        <v>114395</v>
      </c>
      <c r="AB7" s="13">
        <v>105224</v>
      </c>
      <c r="AC7" s="13">
        <v>113634</v>
      </c>
      <c r="AD7" s="13">
        <v>113591</v>
      </c>
      <c r="AE7" s="13">
        <v>108782</v>
      </c>
      <c r="AF7" s="13">
        <v>108780</v>
      </c>
      <c r="AG7" s="13">
        <v>113259</v>
      </c>
      <c r="AH7" s="13">
        <v>99918</v>
      </c>
      <c r="AI7" s="13">
        <v>110009</v>
      </c>
      <c r="AJ7" s="13">
        <v>105898</v>
      </c>
      <c r="AK7" s="13">
        <v>105710</v>
      </c>
      <c r="AL7" s="14">
        <v>119728</v>
      </c>
      <c r="AM7" s="14">
        <v>110194</v>
      </c>
      <c r="AN7" s="14">
        <v>105446</v>
      </c>
      <c r="AO7" s="14">
        <v>113834</v>
      </c>
      <c r="AP7" s="14">
        <v>109123</v>
      </c>
      <c r="AQ7" s="14">
        <v>113640</v>
      </c>
      <c r="AR7" s="14">
        <v>108825</v>
      </c>
      <c r="AS7" s="14">
        <v>108870</v>
      </c>
      <c r="AT7" s="14">
        <v>105034</v>
      </c>
      <c r="AU7" s="14">
        <v>106002</v>
      </c>
      <c r="AV7" s="14">
        <v>110793</v>
      </c>
      <c r="AW7" s="14">
        <v>106071</v>
      </c>
      <c r="AX7" s="14">
        <v>120074</v>
      </c>
      <c r="AY7" s="14">
        <v>106081</v>
      </c>
      <c r="AZ7" s="15">
        <v>110117</v>
      </c>
      <c r="BA7" s="15">
        <v>114090</v>
      </c>
      <c r="BB7" s="15">
        <v>104998</v>
      </c>
      <c r="BC7" s="15">
        <v>118216</v>
      </c>
      <c r="BD7" s="15">
        <v>109098</v>
      </c>
    </row>
    <row r="8" spans="1:56" x14ac:dyDescent="0.35">
      <c r="A8" s="8"/>
      <c r="B8" s="12" t="s">
        <v>5</v>
      </c>
      <c r="C8" s="13">
        <v>1656</v>
      </c>
      <c r="D8" s="13">
        <v>1579</v>
      </c>
      <c r="E8" s="13">
        <v>1680</v>
      </c>
      <c r="F8" s="13">
        <v>1657</v>
      </c>
      <c r="G8" s="13">
        <v>1745</v>
      </c>
      <c r="H8" s="13">
        <v>1514</v>
      </c>
      <c r="I8" s="13">
        <v>1738</v>
      </c>
      <c r="J8" s="13">
        <v>1553</v>
      </c>
      <c r="K8" s="13">
        <v>1572</v>
      </c>
      <c r="L8" s="13">
        <v>1677</v>
      </c>
      <c r="M8" s="13">
        <v>1601</v>
      </c>
      <c r="N8" s="13">
        <v>1625</v>
      </c>
      <c r="O8" s="13">
        <v>1638</v>
      </c>
      <c r="P8" s="13">
        <v>1656</v>
      </c>
      <c r="Q8" s="13">
        <v>1579</v>
      </c>
      <c r="R8" s="13">
        <v>1680</v>
      </c>
      <c r="S8" s="13">
        <v>1697</v>
      </c>
      <c r="T8" s="13">
        <v>1574</v>
      </c>
      <c r="U8" s="13">
        <v>1741</v>
      </c>
      <c r="V8" s="13">
        <v>1511</v>
      </c>
      <c r="W8" s="13">
        <v>1551</v>
      </c>
      <c r="X8" s="13">
        <v>1752</v>
      </c>
      <c r="Y8" s="13">
        <v>1591</v>
      </c>
      <c r="Z8" s="13">
        <v>1671</v>
      </c>
      <c r="AA8" s="13">
        <v>1705</v>
      </c>
      <c r="AB8" s="13">
        <v>1529</v>
      </c>
      <c r="AC8" s="13">
        <v>1659</v>
      </c>
      <c r="AD8" s="13">
        <v>1634</v>
      </c>
      <c r="AE8" s="13">
        <v>1565</v>
      </c>
      <c r="AF8" s="13">
        <v>1617</v>
      </c>
      <c r="AG8" s="13">
        <v>1596</v>
      </c>
      <c r="AH8" s="13">
        <v>1528</v>
      </c>
      <c r="AI8" s="13">
        <v>1658</v>
      </c>
      <c r="AJ8" s="13">
        <v>1572</v>
      </c>
      <c r="AK8" s="13">
        <v>1756</v>
      </c>
      <c r="AL8" s="14">
        <v>1752</v>
      </c>
      <c r="AM8" s="14">
        <v>1641</v>
      </c>
      <c r="AN8" s="14">
        <v>1569</v>
      </c>
      <c r="AO8" s="14">
        <v>1696</v>
      </c>
      <c r="AP8" s="14">
        <v>1625</v>
      </c>
      <c r="AQ8" s="14">
        <v>1675</v>
      </c>
      <c r="AR8" s="14">
        <v>1615</v>
      </c>
      <c r="AS8" s="14">
        <v>1638</v>
      </c>
      <c r="AT8" s="14">
        <v>1592</v>
      </c>
      <c r="AU8" s="14">
        <v>1576</v>
      </c>
      <c r="AV8" s="14">
        <v>1642</v>
      </c>
      <c r="AW8" s="14">
        <v>1597</v>
      </c>
      <c r="AX8" s="14">
        <v>1755</v>
      </c>
      <c r="AY8" s="14">
        <v>1577</v>
      </c>
      <c r="AZ8" s="15">
        <v>1637</v>
      </c>
      <c r="BA8" s="15">
        <v>1697</v>
      </c>
      <c r="BB8" s="15">
        <v>1563</v>
      </c>
      <c r="BC8" s="15">
        <v>1739</v>
      </c>
      <c r="BD8" s="15">
        <v>1626</v>
      </c>
    </row>
    <row r="9" spans="1:56" x14ac:dyDescent="0.35">
      <c r="A9" s="8"/>
      <c r="B9" s="12" t="s">
        <v>6</v>
      </c>
      <c r="C9" s="13">
        <v>1973</v>
      </c>
      <c r="D9" s="13">
        <v>1981</v>
      </c>
      <c r="E9" s="13">
        <v>1989</v>
      </c>
      <c r="F9">
        <v>1984</v>
      </c>
      <c r="G9">
        <v>1984</v>
      </c>
      <c r="H9">
        <v>1981</v>
      </c>
      <c r="I9">
        <v>1978</v>
      </c>
      <c r="J9">
        <v>1980</v>
      </c>
      <c r="K9">
        <v>1978</v>
      </c>
      <c r="L9">
        <v>1975</v>
      </c>
      <c r="M9">
        <v>1973</v>
      </c>
      <c r="N9">
        <v>1973</v>
      </c>
      <c r="O9">
        <v>1971</v>
      </c>
      <c r="P9">
        <v>1973</v>
      </c>
      <c r="Q9">
        <v>1981</v>
      </c>
      <c r="R9">
        <v>1978</v>
      </c>
      <c r="S9">
        <v>1977</v>
      </c>
      <c r="T9">
        <v>1978</v>
      </c>
      <c r="U9">
        <v>1977</v>
      </c>
      <c r="V9">
        <v>1980</v>
      </c>
      <c r="W9">
        <v>1978</v>
      </c>
      <c r="X9">
        <v>1981</v>
      </c>
      <c r="Y9">
        <v>1982</v>
      </c>
      <c r="Z9">
        <v>1983</v>
      </c>
      <c r="AA9">
        <v>1980</v>
      </c>
      <c r="AB9">
        <v>1983</v>
      </c>
      <c r="AC9">
        <v>1979</v>
      </c>
      <c r="AD9">
        <v>1976</v>
      </c>
      <c r="AE9" s="13">
        <v>1977</v>
      </c>
      <c r="AF9">
        <v>1977</v>
      </c>
      <c r="AG9">
        <v>1978</v>
      </c>
      <c r="AH9">
        <v>1975</v>
      </c>
      <c r="AI9" s="16">
        <v>1983</v>
      </c>
      <c r="AJ9" s="16">
        <v>1982</v>
      </c>
      <c r="AK9" s="16">
        <v>1979</v>
      </c>
      <c r="AL9" s="16">
        <v>1978</v>
      </c>
      <c r="AM9" s="16">
        <v>1972</v>
      </c>
      <c r="AN9" s="16">
        <v>1975</v>
      </c>
      <c r="AO9">
        <v>1977</v>
      </c>
      <c r="AP9" s="16">
        <v>1981</v>
      </c>
      <c r="AQ9" s="16">
        <v>1981</v>
      </c>
      <c r="AR9" s="16">
        <v>1983</v>
      </c>
      <c r="AS9" s="17">
        <v>1986</v>
      </c>
      <c r="AT9" s="17">
        <v>1992</v>
      </c>
      <c r="AU9" s="17">
        <v>1983</v>
      </c>
      <c r="AV9" s="17">
        <v>1977</v>
      </c>
      <c r="AW9" s="17">
        <v>1969</v>
      </c>
      <c r="AX9" s="17">
        <v>1976</v>
      </c>
      <c r="AY9" s="17">
        <v>1964</v>
      </c>
      <c r="AZ9" s="17">
        <v>1954</v>
      </c>
      <c r="BA9" s="17">
        <v>1951</v>
      </c>
      <c r="BB9" s="17">
        <v>1944</v>
      </c>
      <c r="BC9" s="17">
        <v>1946</v>
      </c>
      <c r="BD9" s="17">
        <v>1943</v>
      </c>
    </row>
    <row r="10" spans="1:56" ht="15" thickBot="1" x14ac:dyDescent="0.4">
      <c r="A10" s="8"/>
      <c r="B10" s="18" t="s">
        <v>7</v>
      </c>
      <c r="C10" s="19">
        <f t="shared" ref="C10:AL10" si="0">SUM(C5:C9)</f>
        <v>169158</v>
      </c>
      <c r="D10" s="19">
        <f t="shared" si="0"/>
        <v>153996</v>
      </c>
      <c r="E10" s="19">
        <f t="shared" si="0"/>
        <v>1443219</v>
      </c>
      <c r="F10" s="19">
        <f t="shared" si="0"/>
        <v>1436449</v>
      </c>
      <c r="G10" s="19">
        <f t="shared" si="0"/>
        <v>1555602</v>
      </c>
      <c r="H10" s="19">
        <f t="shared" si="0"/>
        <v>1316819</v>
      </c>
      <c r="I10" s="19">
        <f t="shared" si="0"/>
        <v>1561288</v>
      </c>
      <c r="J10" s="19">
        <f t="shared" si="0"/>
        <v>1391265</v>
      </c>
      <c r="K10" s="19">
        <f t="shared" si="0"/>
        <v>1335849</v>
      </c>
      <c r="L10" s="19">
        <f t="shared" si="0"/>
        <v>1527763</v>
      </c>
      <c r="M10" s="19">
        <f t="shared" si="0"/>
        <v>1400453</v>
      </c>
      <c r="N10" s="19">
        <f t="shared" si="0"/>
        <v>1464501</v>
      </c>
      <c r="O10" s="19">
        <f t="shared" si="0"/>
        <v>1461719</v>
      </c>
      <c r="P10" s="19">
        <f t="shared" si="0"/>
        <v>1521589</v>
      </c>
      <c r="Q10" s="19">
        <f t="shared" si="0"/>
        <v>1388554</v>
      </c>
      <c r="R10" s="19">
        <f t="shared" si="0"/>
        <v>1511445</v>
      </c>
      <c r="S10" s="19">
        <f t="shared" si="0"/>
        <v>1505394</v>
      </c>
      <c r="T10" s="19">
        <f t="shared" si="0"/>
        <v>1385612</v>
      </c>
      <c r="U10" s="19">
        <f t="shared" si="0"/>
        <v>1569123</v>
      </c>
      <c r="V10" s="19">
        <f t="shared" si="0"/>
        <v>1339404</v>
      </c>
      <c r="W10" s="19">
        <f t="shared" si="0"/>
        <v>1403963</v>
      </c>
      <c r="X10" s="19">
        <f t="shared" si="0"/>
        <v>1535064</v>
      </c>
      <c r="Y10" s="19">
        <f t="shared" si="0"/>
        <v>1406836</v>
      </c>
      <c r="Z10" s="19">
        <f t="shared" si="0"/>
        <v>1538233</v>
      </c>
      <c r="AA10" s="19">
        <f t="shared" si="0"/>
        <v>1536811</v>
      </c>
      <c r="AB10" s="19">
        <f t="shared" si="0"/>
        <v>1415075</v>
      </c>
      <c r="AC10" s="19">
        <f t="shared" si="0"/>
        <v>1536966</v>
      </c>
      <c r="AD10" s="19">
        <f t="shared" si="0"/>
        <v>1537369</v>
      </c>
      <c r="AE10" s="19">
        <f t="shared" si="0"/>
        <v>1474836</v>
      </c>
      <c r="AF10" s="19">
        <f t="shared" si="0"/>
        <v>1470712</v>
      </c>
      <c r="AG10" s="19">
        <f t="shared" si="0"/>
        <v>1541710</v>
      </c>
      <c r="AH10" s="19">
        <f t="shared" si="0"/>
        <v>1341610</v>
      </c>
      <c r="AI10" s="19">
        <f t="shared" si="0"/>
        <v>1479756</v>
      </c>
      <c r="AJ10" s="19">
        <f t="shared" si="0"/>
        <v>1421191</v>
      </c>
      <c r="AK10" s="19">
        <f t="shared" si="0"/>
        <v>1420372</v>
      </c>
      <c r="AL10" s="20">
        <f t="shared" si="0"/>
        <v>1610572</v>
      </c>
      <c r="AM10" s="20">
        <v>1482297</v>
      </c>
      <c r="AN10" s="20">
        <f t="shared" ref="AN10:BD10" si="1">SUM(AN5:AN9)</f>
        <v>1418126</v>
      </c>
      <c r="AO10" s="20">
        <f t="shared" si="1"/>
        <v>1536893</v>
      </c>
      <c r="AP10" s="20">
        <f t="shared" si="1"/>
        <v>1472763</v>
      </c>
      <c r="AQ10" s="20">
        <f t="shared" si="1"/>
        <v>1533834</v>
      </c>
      <c r="AR10" s="20">
        <f t="shared" si="1"/>
        <v>1471642</v>
      </c>
      <c r="AS10" s="20">
        <f t="shared" si="1"/>
        <v>1472546</v>
      </c>
      <c r="AT10" s="20">
        <f t="shared" si="1"/>
        <v>1418609</v>
      </c>
      <c r="AU10" s="20">
        <f t="shared" si="1"/>
        <v>1425212</v>
      </c>
      <c r="AV10" s="20">
        <f t="shared" si="1"/>
        <v>1490638</v>
      </c>
      <c r="AW10" s="20">
        <f t="shared" si="1"/>
        <v>1426492</v>
      </c>
      <c r="AX10" s="20">
        <f t="shared" si="1"/>
        <v>1616868</v>
      </c>
      <c r="AY10" s="20">
        <f t="shared" si="1"/>
        <v>1426177</v>
      </c>
      <c r="AZ10" s="20">
        <f t="shared" si="1"/>
        <v>1485052</v>
      </c>
      <c r="BA10" s="20">
        <f t="shared" si="1"/>
        <v>1541880</v>
      </c>
      <c r="BB10" s="20">
        <f t="shared" si="1"/>
        <v>1416914</v>
      </c>
      <c r="BC10" s="20">
        <f t="shared" si="1"/>
        <v>1597989</v>
      </c>
      <c r="BD10" s="20">
        <f t="shared" si="1"/>
        <v>1477465</v>
      </c>
    </row>
    <row r="11" spans="1:56" x14ac:dyDescent="0.35">
      <c r="A11" s="8">
        <f>+A4+1</f>
        <v>2</v>
      </c>
      <c r="B11" s="95" t="s">
        <v>8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</row>
    <row r="12" spans="1:56" x14ac:dyDescent="0.35">
      <c r="A12" s="8"/>
      <c r="B12" s="96" t="s">
        <v>2</v>
      </c>
      <c r="C12" s="107">
        <v>0</v>
      </c>
      <c r="D12" s="107">
        <v>0</v>
      </c>
      <c r="E12" s="107">
        <v>575755</v>
      </c>
      <c r="F12" s="107">
        <v>521161</v>
      </c>
      <c r="G12" s="107">
        <v>261913</v>
      </c>
      <c r="H12" s="107">
        <v>215445</v>
      </c>
      <c r="I12" s="107">
        <v>233509</v>
      </c>
      <c r="J12" s="107">
        <v>198139</v>
      </c>
      <c r="K12" s="107">
        <v>201326</v>
      </c>
      <c r="L12" s="107">
        <v>299568</v>
      </c>
      <c r="M12" s="107">
        <v>436370</v>
      </c>
      <c r="N12" s="107">
        <v>568006</v>
      </c>
      <c r="O12" s="107">
        <v>601348</v>
      </c>
      <c r="P12" s="107">
        <v>626494</v>
      </c>
      <c r="Q12" s="107">
        <v>561677</v>
      </c>
      <c r="R12" s="107">
        <v>557143</v>
      </c>
      <c r="S12" s="107">
        <v>255575</v>
      </c>
      <c r="T12" s="107">
        <v>224641</v>
      </c>
      <c r="U12" s="107">
        <v>237555</v>
      </c>
      <c r="V12" s="107">
        <v>190266</v>
      </c>
      <c r="W12" s="107">
        <v>206619</v>
      </c>
      <c r="X12" s="107">
        <v>265314</v>
      </c>
      <c r="Y12" s="107">
        <v>318327</v>
      </c>
      <c r="Z12" s="107">
        <v>451505</v>
      </c>
      <c r="AA12" s="107">
        <v>579763</v>
      </c>
      <c r="AB12" s="107">
        <v>537418</v>
      </c>
      <c r="AC12" s="107">
        <v>598121</v>
      </c>
      <c r="AD12" s="107">
        <v>539210</v>
      </c>
      <c r="AE12" s="107">
        <v>236382</v>
      </c>
      <c r="AF12" s="107">
        <v>227014</v>
      </c>
      <c r="AG12" s="107">
        <v>226350</v>
      </c>
      <c r="AH12" s="107">
        <v>198799</v>
      </c>
      <c r="AI12" s="107">
        <v>217725</v>
      </c>
      <c r="AJ12" s="107">
        <v>238771</v>
      </c>
      <c r="AK12" s="107">
        <v>373787</v>
      </c>
      <c r="AL12" s="108">
        <v>582127</v>
      </c>
      <c r="AM12" s="108">
        <v>584441</v>
      </c>
      <c r="AN12" s="108">
        <v>559079</v>
      </c>
      <c r="AO12" s="108">
        <v>597095</v>
      </c>
      <c r="AP12" s="108">
        <v>506250</v>
      </c>
      <c r="AQ12" s="108">
        <v>229989</v>
      </c>
      <c r="AR12" s="108">
        <v>212579</v>
      </c>
      <c r="AS12" s="108">
        <v>206957</v>
      </c>
      <c r="AT12" s="108">
        <v>188255</v>
      </c>
      <c r="AU12" s="108">
        <v>194133</v>
      </c>
      <c r="AV12" s="108">
        <v>241371</v>
      </c>
      <c r="AW12" s="108">
        <v>365289</v>
      </c>
      <c r="AX12" s="108">
        <v>612135</v>
      </c>
      <c r="AY12" s="108">
        <v>569185</v>
      </c>
      <c r="AZ12" s="108">
        <v>598369</v>
      </c>
      <c r="BA12" s="108">
        <v>614878</v>
      </c>
      <c r="BB12" s="108">
        <v>530813</v>
      </c>
      <c r="BC12" s="108">
        <v>261527</v>
      </c>
      <c r="BD12" s="108">
        <v>221213</v>
      </c>
    </row>
    <row r="13" spans="1:56" x14ac:dyDescent="0.35">
      <c r="A13" s="8"/>
      <c r="B13" s="96" t="s">
        <v>3</v>
      </c>
      <c r="C13" s="107">
        <v>25202</v>
      </c>
      <c r="D13" s="107">
        <v>22887</v>
      </c>
      <c r="E13" s="107">
        <v>23727</v>
      </c>
      <c r="F13" s="107">
        <v>24098</v>
      </c>
      <c r="G13" s="107">
        <v>25273</v>
      </c>
      <c r="H13" s="107">
        <v>20662</v>
      </c>
      <c r="I13" s="107">
        <v>24272</v>
      </c>
      <c r="J13" s="107">
        <v>21885</v>
      </c>
      <c r="K13" s="107">
        <v>22431</v>
      </c>
      <c r="L13" s="107">
        <v>26521</v>
      </c>
      <c r="M13" s="107">
        <v>24331</v>
      </c>
      <c r="N13" s="107">
        <v>24423</v>
      </c>
      <c r="O13" s="107">
        <v>25417</v>
      </c>
      <c r="P13" s="107">
        <v>25202</v>
      </c>
      <c r="Q13" s="107">
        <v>22887</v>
      </c>
      <c r="R13" s="107">
        <v>23727</v>
      </c>
      <c r="S13" s="107">
        <v>23089</v>
      </c>
      <c r="T13" s="107">
        <v>20750</v>
      </c>
      <c r="U13" s="107">
        <v>23411</v>
      </c>
      <c r="V13" s="107">
        <v>19944</v>
      </c>
      <c r="W13" s="107">
        <v>22360</v>
      </c>
      <c r="X13" s="107">
        <v>24772</v>
      </c>
      <c r="Y13" s="107">
        <v>23561</v>
      </c>
      <c r="Z13" s="107">
        <v>24641</v>
      </c>
      <c r="AA13" s="107">
        <v>24547</v>
      </c>
      <c r="AB13" s="107">
        <v>20544</v>
      </c>
      <c r="AC13" s="107">
        <v>135624.29999999999</v>
      </c>
      <c r="AD13" s="107">
        <v>22655</v>
      </c>
      <c r="AE13" s="107">
        <v>21642</v>
      </c>
      <c r="AF13" s="107">
        <v>21886</v>
      </c>
      <c r="AG13" s="107">
        <v>20648</v>
      </c>
      <c r="AH13" s="107">
        <v>13967</v>
      </c>
      <c r="AI13" s="107">
        <v>15699</v>
      </c>
      <c r="AJ13" s="107">
        <v>17218</v>
      </c>
      <c r="AK13" s="107">
        <v>19121</v>
      </c>
      <c r="AL13" s="108">
        <v>22322</v>
      </c>
      <c r="AM13" s="108">
        <v>16650</v>
      </c>
      <c r="AN13" s="108">
        <v>15698</v>
      </c>
      <c r="AO13" s="108">
        <v>17402</v>
      </c>
      <c r="AP13" s="108">
        <v>16666</v>
      </c>
      <c r="AQ13" s="108">
        <v>17605</v>
      </c>
      <c r="AR13" s="108">
        <v>17002</v>
      </c>
      <c r="AS13" s="108">
        <v>17299</v>
      </c>
      <c r="AT13" s="108">
        <v>17296</v>
      </c>
      <c r="AU13" s="108">
        <v>18825</v>
      </c>
      <c r="AV13" s="108">
        <v>21152</v>
      </c>
      <c r="AW13" s="108">
        <v>21596</v>
      </c>
      <c r="AX13" s="108">
        <v>23129</v>
      </c>
      <c r="AY13" s="108">
        <v>18529</v>
      </c>
      <c r="AZ13" s="108">
        <v>18075</v>
      </c>
      <c r="BA13" s="108">
        <v>16523</v>
      </c>
      <c r="BB13" s="108">
        <v>12039</v>
      </c>
      <c r="BC13" s="108">
        <v>14042</v>
      </c>
      <c r="BD13" s="108">
        <v>13066</v>
      </c>
    </row>
    <row r="14" spans="1:56" x14ac:dyDescent="0.35">
      <c r="A14" s="8"/>
      <c r="B14" s="96" t="s">
        <v>4</v>
      </c>
      <c r="C14" s="107">
        <v>22876</v>
      </c>
      <c r="D14" s="107">
        <v>20775</v>
      </c>
      <c r="E14" s="107">
        <v>20325</v>
      </c>
      <c r="F14" s="107">
        <v>20058</v>
      </c>
      <c r="G14" s="107">
        <v>11907</v>
      </c>
      <c r="H14" s="107">
        <v>9754</v>
      </c>
      <c r="I14" s="107">
        <v>11124</v>
      </c>
      <c r="J14" s="107">
        <v>10390</v>
      </c>
      <c r="K14" s="107">
        <v>10428</v>
      </c>
      <c r="L14" s="107">
        <v>14235</v>
      </c>
      <c r="M14" s="107">
        <v>17588</v>
      </c>
      <c r="N14" s="107">
        <v>21439</v>
      </c>
      <c r="O14" s="107">
        <v>22071</v>
      </c>
      <c r="P14" s="107">
        <v>22876</v>
      </c>
      <c r="Q14" s="107">
        <v>20775</v>
      </c>
      <c r="R14" s="107">
        <v>20325</v>
      </c>
      <c r="S14" s="107">
        <v>11403</v>
      </c>
      <c r="T14" s="107">
        <v>10127</v>
      </c>
      <c r="U14" s="107">
        <v>10646</v>
      </c>
      <c r="V14" s="107">
        <v>8873</v>
      </c>
      <c r="W14" s="107">
        <v>9699</v>
      </c>
      <c r="X14" s="107">
        <v>13490</v>
      </c>
      <c r="Y14" s="107">
        <v>15117</v>
      </c>
      <c r="Z14" s="107">
        <v>20361</v>
      </c>
      <c r="AA14" s="107">
        <v>27720</v>
      </c>
      <c r="AB14" s="107">
        <v>24979</v>
      </c>
      <c r="AC14" s="107">
        <v>23619</v>
      </c>
      <c r="AD14" s="107">
        <v>23375</v>
      </c>
      <c r="AE14" s="107">
        <v>14778</v>
      </c>
      <c r="AF14" s="107">
        <v>12630</v>
      </c>
      <c r="AG14" s="107">
        <v>11898</v>
      </c>
      <c r="AH14" s="107">
        <v>12072</v>
      </c>
      <c r="AI14" s="107">
        <v>12752</v>
      </c>
      <c r="AJ14" s="107">
        <v>13424</v>
      </c>
      <c r="AK14" s="107">
        <v>16350</v>
      </c>
      <c r="AL14" s="108">
        <v>23950</v>
      </c>
      <c r="AM14" s="108">
        <v>22145</v>
      </c>
      <c r="AN14" s="108">
        <v>21262</v>
      </c>
      <c r="AO14" s="108">
        <v>21921</v>
      </c>
      <c r="AP14" s="108">
        <v>18796</v>
      </c>
      <c r="AQ14" s="108">
        <v>11226</v>
      </c>
      <c r="AR14" s="108">
        <v>10403</v>
      </c>
      <c r="AS14" s="108">
        <v>10556</v>
      </c>
      <c r="AT14" s="108">
        <v>10029</v>
      </c>
      <c r="AU14" s="108">
        <v>12180</v>
      </c>
      <c r="AV14" s="108">
        <v>15105</v>
      </c>
      <c r="AW14" s="108">
        <v>17398</v>
      </c>
      <c r="AX14" s="108">
        <v>23815</v>
      </c>
      <c r="AY14" s="108">
        <v>20982</v>
      </c>
      <c r="AZ14" s="109">
        <v>21871</v>
      </c>
      <c r="BA14" s="109">
        <v>22859</v>
      </c>
      <c r="BB14" s="109">
        <v>19653</v>
      </c>
      <c r="BC14" s="109">
        <v>12606</v>
      </c>
      <c r="BD14" s="109">
        <v>10732</v>
      </c>
    </row>
    <row r="15" spans="1:56" x14ac:dyDescent="0.35">
      <c r="A15" s="8"/>
      <c r="B15" s="96" t="s">
        <v>5</v>
      </c>
      <c r="C15" s="107">
        <v>82</v>
      </c>
      <c r="D15" s="107">
        <v>61</v>
      </c>
      <c r="E15" s="107">
        <v>74</v>
      </c>
      <c r="F15" s="107">
        <v>73</v>
      </c>
      <c r="G15" s="107">
        <v>75</v>
      </c>
      <c r="H15" s="107">
        <v>71</v>
      </c>
      <c r="I15" s="107">
        <v>70</v>
      </c>
      <c r="J15" s="107">
        <v>77</v>
      </c>
      <c r="K15" s="107">
        <v>72</v>
      </c>
      <c r="L15" s="107">
        <v>80</v>
      </c>
      <c r="M15" s="107">
        <v>73</v>
      </c>
      <c r="N15" s="107">
        <v>77</v>
      </c>
      <c r="O15" s="107">
        <v>67</v>
      </c>
      <c r="P15" s="107">
        <v>82</v>
      </c>
      <c r="Q15" s="107">
        <v>61</v>
      </c>
      <c r="R15" s="107">
        <v>74</v>
      </c>
      <c r="S15" s="107">
        <v>69</v>
      </c>
      <c r="T15" s="107">
        <v>56</v>
      </c>
      <c r="U15" s="107">
        <v>68</v>
      </c>
      <c r="V15" s="107">
        <v>46</v>
      </c>
      <c r="W15" s="107">
        <v>48</v>
      </c>
      <c r="X15" s="107">
        <v>105</v>
      </c>
      <c r="Y15" s="107">
        <v>81</v>
      </c>
      <c r="Z15" s="107">
        <v>80</v>
      </c>
      <c r="AA15" s="107">
        <v>110</v>
      </c>
      <c r="AB15" s="107">
        <v>79</v>
      </c>
      <c r="AC15" s="107">
        <v>79</v>
      </c>
      <c r="AD15" s="107">
        <v>119</v>
      </c>
      <c r="AE15" s="107">
        <v>93</v>
      </c>
      <c r="AF15" s="107">
        <v>75</v>
      </c>
      <c r="AG15" s="107">
        <v>64</v>
      </c>
      <c r="AH15" s="107">
        <v>66</v>
      </c>
      <c r="AI15" s="107">
        <v>83</v>
      </c>
      <c r="AJ15" s="107">
        <v>88</v>
      </c>
      <c r="AK15" s="107">
        <v>83</v>
      </c>
      <c r="AL15" s="108">
        <v>69</v>
      </c>
      <c r="AM15" s="108">
        <v>62</v>
      </c>
      <c r="AN15" s="108">
        <v>55</v>
      </c>
      <c r="AO15" s="108">
        <v>65</v>
      </c>
      <c r="AP15" s="108">
        <v>54</v>
      </c>
      <c r="AQ15" s="108">
        <v>68</v>
      </c>
      <c r="AR15" s="108">
        <v>53</v>
      </c>
      <c r="AS15" s="108">
        <v>67</v>
      </c>
      <c r="AT15" s="108">
        <v>60</v>
      </c>
      <c r="AU15" s="108">
        <v>84</v>
      </c>
      <c r="AV15" s="108">
        <v>100</v>
      </c>
      <c r="AW15" s="108">
        <v>95</v>
      </c>
      <c r="AX15" s="108">
        <v>94</v>
      </c>
      <c r="AY15" s="108">
        <v>62</v>
      </c>
      <c r="AZ15" s="108">
        <v>64</v>
      </c>
      <c r="BA15" s="108">
        <v>57</v>
      </c>
      <c r="BB15" s="108">
        <v>50</v>
      </c>
      <c r="BC15" s="108">
        <v>65</v>
      </c>
      <c r="BD15" s="108">
        <v>52</v>
      </c>
    </row>
    <row r="16" spans="1:56" x14ac:dyDescent="0.35">
      <c r="A16" s="8"/>
      <c r="B16" s="12" t="s">
        <v>6</v>
      </c>
      <c r="C16" s="13">
        <v>189</v>
      </c>
      <c r="D16" s="13">
        <v>223</v>
      </c>
      <c r="E16" s="13">
        <v>189</v>
      </c>
      <c r="F16">
        <v>317</v>
      </c>
      <c r="G16">
        <v>156</v>
      </c>
      <c r="H16">
        <v>379</v>
      </c>
      <c r="I16">
        <v>191</v>
      </c>
      <c r="J16">
        <v>278</v>
      </c>
      <c r="K16">
        <v>276</v>
      </c>
      <c r="L16">
        <v>207</v>
      </c>
      <c r="M16">
        <v>241</v>
      </c>
      <c r="N16">
        <v>215</v>
      </c>
      <c r="O16">
        <v>255</v>
      </c>
      <c r="P16">
        <v>189</v>
      </c>
      <c r="Q16">
        <v>202</v>
      </c>
      <c r="R16">
        <v>210</v>
      </c>
      <c r="S16">
        <v>174</v>
      </c>
      <c r="T16">
        <v>206</v>
      </c>
      <c r="U16">
        <v>193</v>
      </c>
      <c r="V16">
        <v>261</v>
      </c>
      <c r="W16">
        <v>517</v>
      </c>
      <c r="X16">
        <v>251</v>
      </c>
      <c r="Y16">
        <v>486</v>
      </c>
      <c r="Z16">
        <v>378</v>
      </c>
      <c r="AA16">
        <v>414</v>
      </c>
      <c r="AB16">
        <v>476</v>
      </c>
      <c r="AC16">
        <v>319</v>
      </c>
      <c r="AD16" s="13">
        <v>519</v>
      </c>
      <c r="AE16" s="13">
        <v>380</v>
      </c>
      <c r="AF16">
        <v>380</v>
      </c>
      <c r="AG16">
        <v>274</v>
      </c>
      <c r="AH16">
        <v>498</v>
      </c>
      <c r="AI16" s="16">
        <v>809</v>
      </c>
      <c r="AJ16" s="16">
        <v>466</v>
      </c>
      <c r="AK16" s="16">
        <v>646</v>
      </c>
      <c r="AL16" s="16">
        <v>305</v>
      </c>
      <c r="AM16" s="16">
        <v>315</v>
      </c>
      <c r="AN16" s="16">
        <v>301</v>
      </c>
      <c r="AO16">
        <v>193</v>
      </c>
      <c r="AP16" s="16">
        <v>274</v>
      </c>
      <c r="AQ16" s="17">
        <v>237</v>
      </c>
      <c r="AR16" s="17">
        <v>273</v>
      </c>
      <c r="AS16" s="17">
        <v>241</v>
      </c>
      <c r="AT16" s="17">
        <v>299</v>
      </c>
      <c r="AU16" s="17">
        <v>368</v>
      </c>
      <c r="AV16" s="17">
        <v>365</v>
      </c>
      <c r="AW16" s="17">
        <v>412</v>
      </c>
      <c r="AX16" s="17">
        <v>258</v>
      </c>
      <c r="AY16" s="17">
        <v>313</v>
      </c>
      <c r="AZ16" s="17">
        <v>207</v>
      </c>
      <c r="BA16" s="17">
        <v>216</v>
      </c>
      <c r="BB16" s="17">
        <v>269</v>
      </c>
      <c r="BC16" s="17">
        <v>193</v>
      </c>
      <c r="BD16" s="17">
        <v>288</v>
      </c>
    </row>
    <row r="17" spans="1:56" ht="15" thickBot="1" x14ac:dyDescent="0.4">
      <c r="B17" s="22" t="str">
        <f>$B$10</f>
        <v>Total</v>
      </c>
      <c r="C17" s="19">
        <f>SUM(C12:C16)</f>
        <v>48349</v>
      </c>
      <c r="D17" s="19">
        <f t="shared" ref="D17:AL17" si="2">SUM(D12:D16)</f>
        <v>43946</v>
      </c>
      <c r="E17" s="19">
        <f t="shared" si="2"/>
        <v>620070</v>
      </c>
      <c r="F17" s="19">
        <f t="shared" si="2"/>
        <v>565707</v>
      </c>
      <c r="G17" s="19">
        <f t="shared" si="2"/>
        <v>299324</v>
      </c>
      <c r="H17" s="19">
        <f t="shared" si="2"/>
        <v>246311</v>
      </c>
      <c r="I17" s="19">
        <f t="shared" si="2"/>
        <v>269166</v>
      </c>
      <c r="J17" s="19">
        <f t="shared" si="2"/>
        <v>230769</v>
      </c>
      <c r="K17" s="19">
        <f t="shared" si="2"/>
        <v>234533</v>
      </c>
      <c r="L17" s="19">
        <f t="shared" si="2"/>
        <v>340611</v>
      </c>
      <c r="M17" s="19">
        <f t="shared" si="2"/>
        <v>478603</v>
      </c>
      <c r="N17" s="19">
        <f t="shared" si="2"/>
        <v>614160</v>
      </c>
      <c r="O17" s="19">
        <f t="shared" si="2"/>
        <v>649158</v>
      </c>
      <c r="P17" s="19">
        <f t="shared" si="2"/>
        <v>674843</v>
      </c>
      <c r="Q17" s="19">
        <f t="shared" si="2"/>
        <v>605602</v>
      </c>
      <c r="R17" s="19">
        <f t="shared" si="2"/>
        <v>601479</v>
      </c>
      <c r="S17" s="19">
        <f t="shared" si="2"/>
        <v>290310</v>
      </c>
      <c r="T17" s="19">
        <f t="shared" si="2"/>
        <v>255780</v>
      </c>
      <c r="U17" s="19">
        <f t="shared" si="2"/>
        <v>271873</v>
      </c>
      <c r="V17" s="19">
        <f t="shared" si="2"/>
        <v>219390</v>
      </c>
      <c r="W17" s="19">
        <f t="shared" si="2"/>
        <v>239243</v>
      </c>
      <c r="X17" s="19">
        <f t="shared" si="2"/>
        <v>303932</v>
      </c>
      <c r="Y17" s="19">
        <f t="shared" si="2"/>
        <v>357572</v>
      </c>
      <c r="Z17" s="19">
        <f t="shared" si="2"/>
        <v>496965</v>
      </c>
      <c r="AA17" s="19">
        <f t="shared" si="2"/>
        <v>632554</v>
      </c>
      <c r="AB17" s="19">
        <f t="shared" si="2"/>
        <v>583496</v>
      </c>
      <c r="AC17" s="19">
        <f t="shared" si="2"/>
        <v>757762.3</v>
      </c>
      <c r="AD17" s="19">
        <f t="shared" si="2"/>
        <v>585878</v>
      </c>
      <c r="AE17" s="19">
        <f t="shared" si="2"/>
        <v>273275</v>
      </c>
      <c r="AF17" s="19">
        <f t="shared" si="2"/>
        <v>261985</v>
      </c>
      <c r="AG17" s="19">
        <f t="shared" si="2"/>
        <v>259234</v>
      </c>
      <c r="AH17" s="19">
        <f t="shared" si="2"/>
        <v>225402</v>
      </c>
      <c r="AI17" s="19">
        <f t="shared" si="2"/>
        <v>247068</v>
      </c>
      <c r="AJ17" s="19">
        <f t="shared" si="2"/>
        <v>269967</v>
      </c>
      <c r="AK17" s="19">
        <f t="shared" si="2"/>
        <v>409987</v>
      </c>
      <c r="AL17" s="20">
        <f t="shared" si="2"/>
        <v>628773</v>
      </c>
      <c r="AM17" s="20">
        <v>623613</v>
      </c>
      <c r="AN17" s="20">
        <f t="shared" ref="AN17:BD17" si="3">SUM(AN12:AN16)</f>
        <v>596395</v>
      </c>
      <c r="AO17" s="20">
        <f t="shared" si="3"/>
        <v>636676</v>
      </c>
      <c r="AP17" s="20">
        <f t="shared" si="3"/>
        <v>542040</v>
      </c>
      <c r="AQ17" s="20">
        <f t="shared" si="3"/>
        <v>259125</v>
      </c>
      <c r="AR17" s="20">
        <f t="shared" si="3"/>
        <v>240310</v>
      </c>
      <c r="AS17" s="20">
        <f t="shared" si="3"/>
        <v>235120</v>
      </c>
      <c r="AT17" s="20">
        <f t="shared" si="3"/>
        <v>215939</v>
      </c>
      <c r="AU17" s="20">
        <f t="shared" si="3"/>
        <v>225590</v>
      </c>
      <c r="AV17" s="20">
        <f t="shared" si="3"/>
        <v>278093</v>
      </c>
      <c r="AW17" s="20">
        <f t="shared" si="3"/>
        <v>404790</v>
      </c>
      <c r="AX17" s="20">
        <f t="shared" si="3"/>
        <v>659431</v>
      </c>
      <c r="AY17" s="20">
        <f t="shared" si="3"/>
        <v>609071</v>
      </c>
      <c r="AZ17" s="20">
        <f t="shared" si="3"/>
        <v>638586</v>
      </c>
      <c r="BA17" s="20">
        <f t="shared" si="3"/>
        <v>654533</v>
      </c>
      <c r="BB17" s="20">
        <f t="shared" si="3"/>
        <v>562824</v>
      </c>
      <c r="BC17" s="20">
        <f t="shared" si="3"/>
        <v>288433</v>
      </c>
      <c r="BD17" s="20">
        <f t="shared" si="3"/>
        <v>245351</v>
      </c>
    </row>
    <row r="18" spans="1:56" x14ac:dyDescent="0.35">
      <c r="A18" s="8">
        <f>+A11+1</f>
        <v>3</v>
      </c>
      <c r="B18" s="9" t="s">
        <v>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</row>
    <row r="19" spans="1:56" x14ac:dyDescent="0.35">
      <c r="B19" s="12" t="str">
        <f>$B$5</f>
        <v>Residential</v>
      </c>
      <c r="C19" s="13">
        <v>428696</v>
      </c>
      <c r="D19" s="13">
        <v>488761</v>
      </c>
      <c r="E19" s="13">
        <v>469678</v>
      </c>
      <c r="F19" s="13">
        <v>350250</v>
      </c>
      <c r="G19" s="13">
        <v>205155</v>
      </c>
      <c r="H19" s="13">
        <v>188438</v>
      </c>
      <c r="I19" s="13">
        <v>172421</v>
      </c>
      <c r="J19" s="13">
        <v>161933</v>
      </c>
      <c r="K19" s="13">
        <v>171035</v>
      </c>
      <c r="L19" s="13">
        <v>223222</v>
      </c>
      <c r="M19" s="13">
        <v>334953</v>
      </c>
      <c r="N19" s="13">
        <v>400981</v>
      </c>
      <c r="O19" s="13">
        <v>466813</v>
      </c>
      <c r="P19" s="13">
        <v>492408</v>
      </c>
      <c r="Q19" s="13">
        <v>433603</v>
      </c>
      <c r="R19" s="13">
        <v>359065</v>
      </c>
      <c r="S19" s="13">
        <v>207150</v>
      </c>
      <c r="T19" s="13">
        <v>187374</v>
      </c>
      <c r="U19" s="13">
        <v>175985</v>
      </c>
      <c r="V19" s="13">
        <v>164070</v>
      </c>
      <c r="W19" s="13">
        <v>167693</v>
      </c>
      <c r="X19" s="13">
        <v>198278</v>
      </c>
      <c r="Y19" s="13">
        <v>253344</v>
      </c>
      <c r="Z19" s="13">
        <v>339369</v>
      </c>
      <c r="AA19" s="13">
        <v>378560</v>
      </c>
      <c r="AB19" s="13">
        <v>381505</v>
      </c>
      <c r="AC19" s="13">
        <v>389571</v>
      </c>
      <c r="AD19" s="13">
        <v>316776</v>
      </c>
      <c r="AE19" s="13">
        <v>187739</v>
      </c>
      <c r="AF19" s="13">
        <v>178386</v>
      </c>
      <c r="AG19" s="13">
        <v>175511</v>
      </c>
      <c r="AH19" s="13">
        <v>167583</v>
      </c>
      <c r="AI19" s="13">
        <v>173062</v>
      </c>
      <c r="AJ19" s="13">
        <v>191230</v>
      </c>
      <c r="AK19" s="13">
        <v>285417</v>
      </c>
      <c r="AL19" s="14">
        <v>364971</v>
      </c>
      <c r="AM19" s="14">
        <v>431754</v>
      </c>
      <c r="AN19" s="14">
        <v>423457</v>
      </c>
      <c r="AO19" s="14">
        <v>389273</v>
      </c>
      <c r="AP19" s="14">
        <v>316667</v>
      </c>
      <c r="AQ19" s="14">
        <v>176475</v>
      </c>
      <c r="AR19" s="14">
        <v>166057</v>
      </c>
      <c r="AS19" s="14">
        <v>160031</v>
      </c>
      <c r="AT19" s="14">
        <v>146352</v>
      </c>
      <c r="AU19" s="14">
        <v>154566</v>
      </c>
      <c r="AV19" s="14">
        <v>176073</v>
      </c>
      <c r="AW19" s="14">
        <v>277137</v>
      </c>
      <c r="AX19" s="14">
        <v>409865</v>
      </c>
      <c r="AY19" s="14">
        <v>475498</v>
      </c>
      <c r="AZ19" s="14">
        <v>510470</v>
      </c>
      <c r="BA19" s="14">
        <v>510128</v>
      </c>
      <c r="BB19" s="14">
        <v>358652</v>
      </c>
      <c r="BC19" s="14">
        <v>194335</v>
      </c>
      <c r="BD19" s="14">
        <v>172849</v>
      </c>
    </row>
    <row r="20" spans="1:56" x14ac:dyDescent="0.35">
      <c r="B20" s="12" t="str">
        <f>$B$6</f>
        <v>PIPP/CAP</v>
      </c>
      <c r="C20" s="13">
        <v>23239</v>
      </c>
      <c r="D20" s="13">
        <v>22840</v>
      </c>
      <c r="E20" s="13">
        <v>21997</v>
      </c>
      <c r="F20" s="13">
        <v>23217</v>
      </c>
      <c r="G20" s="13">
        <v>22311</v>
      </c>
      <c r="H20" s="13">
        <v>21822</v>
      </c>
      <c r="I20" s="13">
        <v>21331</v>
      </c>
      <c r="J20" s="13">
        <v>21665</v>
      </c>
      <c r="K20" s="13">
        <v>22085</v>
      </c>
      <c r="L20" s="13">
        <v>23208</v>
      </c>
      <c r="M20" s="13">
        <v>21700</v>
      </c>
      <c r="N20" s="13">
        <v>22304</v>
      </c>
      <c r="O20" s="13">
        <v>23719</v>
      </c>
      <c r="P20" s="13">
        <v>23240</v>
      </c>
      <c r="Q20" s="13">
        <v>22840</v>
      </c>
      <c r="R20" s="13">
        <v>21998</v>
      </c>
      <c r="S20" s="13">
        <v>21226</v>
      </c>
      <c r="T20" s="13">
        <v>20822</v>
      </c>
      <c r="U20" s="13">
        <v>20667</v>
      </c>
      <c r="V20" s="13">
        <v>21003</v>
      </c>
      <c r="W20" s="13">
        <v>21302</v>
      </c>
      <c r="X20" s="13">
        <v>21984</v>
      </c>
      <c r="Y20" s="13">
        <v>21837</v>
      </c>
      <c r="Z20" s="13">
        <v>21308</v>
      </c>
      <c r="AA20" s="13">
        <v>19581</v>
      </c>
      <c r="AB20" s="13">
        <v>20214</v>
      </c>
      <c r="AC20" s="13">
        <v>20518</v>
      </c>
      <c r="AD20" s="13">
        <v>20620</v>
      </c>
      <c r="AE20" s="13">
        <v>20775</v>
      </c>
      <c r="AF20" s="13">
        <v>21104</v>
      </c>
      <c r="AG20" s="13">
        <v>19646</v>
      </c>
      <c r="AH20" s="13">
        <v>13854</v>
      </c>
      <c r="AI20" s="13">
        <v>14422</v>
      </c>
      <c r="AJ20" s="13">
        <v>16029</v>
      </c>
      <c r="AK20" s="13">
        <v>17708</v>
      </c>
      <c r="AL20" s="14">
        <v>19063</v>
      </c>
      <c r="AM20" s="14">
        <v>15591</v>
      </c>
      <c r="AN20" s="14">
        <v>15378</v>
      </c>
      <c r="AO20" s="14">
        <v>15586</v>
      </c>
      <c r="AP20" s="14">
        <v>15748</v>
      </c>
      <c r="AQ20" s="14">
        <v>15849</v>
      </c>
      <c r="AR20" s="14">
        <v>16069</v>
      </c>
      <c r="AS20" s="14">
        <v>16292</v>
      </c>
      <c r="AT20" s="14">
        <v>16632</v>
      </c>
      <c r="AU20" s="14">
        <v>17702</v>
      </c>
      <c r="AV20" s="14">
        <v>19043</v>
      </c>
      <c r="AW20" s="14">
        <v>18512</v>
      </c>
      <c r="AX20" s="14">
        <v>18173</v>
      </c>
      <c r="AY20" s="14">
        <v>16785</v>
      </c>
      <c r="AZ20" s="14">
        <v>16410</v>
      </c>
      <c r="BA20" s="14">
        <v>12862</v>
      </c>
      <c r="BB20" s="14">
        <v>11593</v>
      </c>
      <c r="BC20" s="14">
        <v>12120</v>
      </c>
      <c r="BD20" s="14">
        <v>12078</v>
      </c>
    </row>
    <row r="21" spans="1:56" x14ac:dyDescent="0.35">
      <c r="B21" s="12" t="str">
        <f>$B$7</f>
        <v>Commercial</v>
      </c>
      <c r="C21" s="13">
        <v>17361</v>
      </c>
      <c r="D21" s="13">
        <v>16099</v>
      </c>
      <c r="E21" s="13">
        <v>12391</v>
      </c>
      <c r="F21" s="13">
        <v>12523</v>
      </c>
      <c r="G21" s="13">
        <v>7382</v>
      </c>
      <c r="H21" s="13">
        <v>7028</v>
      </c>
      <c r="I21" s="13">
        <v>6362</v>
      </c>
      <c r="J21" s="13">
        <v>6487</v>
      </c>
      <c r="K21" s="13">
        <v>6980</v>
      </c>
      <c r="L21" s="13">
        <v>8575</v>
      </c>
      <c r="M21" s="13">
        <v>12011</v>
      </c>
      <c r="N21" s="13">
        <v>14638</v>
      </c>
      <c r="O21" s="13">
        <v>16587</v>
      </c>
      <c r="P21" s="13">
        <v>17369</v>
      </c>
      <c r="Q21" s="13">
        <v>16107</v>
      </c>
      <c r="R21" s="13">
        <v>12399</v>
      </c>
      <c r="S21" s="13">
        <v>7537</v>
      </c>
      <c r="T21" s="13">
        <v>6860</v>
      </c>
      <c r="U21" s="13">
        <v>6099</v>
      </c>
      <c r="V21" s="13">
        <v>6216</v>
      </c>
      <c r="W21" s="13">
        <v>6223</v>
      </c>
      <c r="X21" s="13">
        <v>8130</v>
      </c>
      <c r="Y21" s="13">
        <v>10305</v>
      </c>
      <c r="Z21" s="13">
        <v>14055</v>
      </c>
      <c r="AA21" s="13">
        <v>19035</v>
      </c>
      <c r="AB21" s="13">
        <v>17490</v>
      </c>
      <c r="AC21" s="13">
        <v>15673</v>
      </c>
      <c r="AD21" s="13">
        <v>14230</v>
      </c>
      <c r="AE21" s="13">
        <v>8917</v>
      </c>
      <c r="AF21" s="13">
        <v>8379</v>
      </c>
      <c r="AG21" s="13">
        <v>8108</v>
      </c>
      <c r="AH21" s="13">
        <v>8238</v>
      </c>
      <c r="AI21" s="13">
        <v>8112</v>
      </c>
      <c r="AJ21" s="13">
        <v>8979</v>
      </c>
      <c r="AK21" s="13">
        <v>11347</v>
      </c>
      <c r="AL21" s="14">
        <v>14411</v>
      </c>
      <c r="AM21" s="14">
        <v>17135</v>
      </c>
      <c r="AN21" s="14">
        <v>16479</v>
      </c>
      <c r="AO21" s="14">
        <v>15205</v>
      </c>
      <c r="AP21" s="14">
        <v>11445</v>
      </c>
      <c r="AQ21" s="14">
        <v>7318</v>
      </c>
      <c r="AR21" s="14">
        <v>7117</v>
      </c>
      <c r="AS21" s="14">
        <v>6799</v>
      </c>
      <c r="AT21" s="14">
        <v>6559</v>
      </c>
      <c r="AU21" s="14">
        <v>8120</v>
      </c>
      <c r="AV21" s="14">
        <v>9074</v>
      </c>
      <c r="AW21" s="14">
        <v>11217</v>
      </c>
      <c r="AX21" s="14">
        <v>15539</v>
      </c>
      <c r="AY21" s="14">
        <v>17236</v>
      </c>
      <c r="AZ21" s="14">
        <v>17785</v>
      </c>
      <c r="BA21" s="14">
        <v>18148</v>
      </c>
      <c r="BB21" s="14">
        <v>13365</v>
      </c>
      <c r="BC21" s="14">
        <v>7806</v>
      </c>
      <c r="BD21" s="14">
        <v>7492</v>
      </c>
    </row>
    <row r="22" spans="1:56" x14ac:dyDescent="0.35">
      <c r="B22" s="12" t="str">
        <f>$B$8</f>
        <v>GMB</v>
      </c>
      <c r="C22" s="13">
        <v>42</v>
      </c>
      <c r="D22" s="13">
        <v>35</v>
      </c>
      <c r="E22" s="13">
        <v>36</v>
      </c>
      <c r="F22" s="13">
        <v>41</v>
      </c>
      <c r="G22" s="13">
        <v>41</v>
      </c>
      <c r="H22" s="13">
        <v>47</v>
      </c>
      <c r="I22" s="13">
        <v>41</v>
      </c>
      <c r="J22" s="13">
        <v>35</v>
      </c>
      <c r="K22" s="13">
        <v>53</v>
      </c>
      <c r="L22" s="13">
        <v>40</v>
      </c>
      <c r="M22" s="13">
        <v>47</v>
      </c>
      <c r="N22" s="13">
        <v>43</v>
      </c>
      <c r="O22" s="13">
        <v>35</v>
      </c>
      <c r="P22" s="13">
        <v>43</v>
      </c>
      <c r="Q22" s="13">
        <v>36</v>
      </c>
      <c r="R22" s="13">
        <v>37</v>
      </c>
      <c r="S22" s="13">
        <v>44</v>
      </c>
      <c r="T22" s="13">
        <v>30</v>
      </c>
      <c r="U22" s="13">
        <v>33</v>
      </c>
      <c r="V22" s="13">
        <v>25</v>
      </c>
      <c r="W22" s="13">
        <v>27</v>
      </c>
      <c r="X22" s="13">
        <v>60</v>
      </c>
      <c r="Y22" s="13">
        <v>53</v>
      </c>
      <c r="Z22" s="13">
        <v>46</v>
      </c>
      <c r="AA22" s="13">
        <v>54</v>
      </c>
      <c r="AB22" s="13">
        <v>42</v>
      </c>
      <c r="AC22" s="13">
        <v>35</v>
      </c>
      <c r="AD22" s="13">
        <v>77</v>
      </c>
      <c r="AE22" s="13">
        <v>36</v>
      </c>
      <c r="AF22" s="13">
        <v>35</v>
      </c>
      <c r="AG22" s="13">
        <v>33</v>
      </c>
      <c r="AH22" s="13">
        <v>45</v>
      </c>
      <c r="AI22" s="13">
        <v>34</v>
      </c>
      <c r="AJ22" s="13">
        <v>46</v>
      </c>
      <c r="AK22" s="13">
        <v>47</v>
      </c>
      <c r="AL22" s="14">
        <v>35</v>
      </c>
      <c r="AM22" s="14">
        <v>40</v>
      </c>
      <c r="AN22" s="14">
        <v>30</v>
      </c>
      <c r="AO22" s="14">
        <v>40</v>
      </c>
      <c r="AP22" s="14">
        <v>37</v>
      </c>
      <c r="AQ22" s="14">
        <v>37</v>
      </c>
      <c r="AR22" s="14">
        <v>27</v>
      </c>
      <c r="AS22" s="14">
        <v>36</v>
      </c>
      <c r="AT22" s="14">
        <v>39</v>
      </c>
      <c r="AU22" s="14">
        <v>49</v>
      </c>
      <c r="AV22" s="14">
        <v>56</v>
      </c>
      <c r="AW22" s="14">
        <v>35</v>
      </c>
      <c r="AX22" s="14">
        <v>49</v>
      </c>
      <c r="AY22" s="14">
        <v>32</v>
      </c>
      <c r="AZ22" s="14">
        <v>39</v>
      </c>
      <c r="BA22" s="14">
        <v>34</v>
      </c>
      <c r="BB22" s="14">
        <v>32</v>
      </c>
      <c r="BC22" s="14">
        <v>29</v>
      </c>
      <c r="BD22" s="14">
        <v>31</v>
      </c>
    </row>
    <row r="23" spans="1:56" x14ac:dyDescent="0.35">
      <c r="B23" s="12" t="str">
        <f>$B$9</f>
        <v>GTS</v>
      </c>
      <c r="C23" s="13">
        <v>189</v>
      </c>
      <c r="D23" s="13">
        <v>223</v>
      </c>
      <c r="E23" s="13">
        <v>189</v>
      </c>
      <c r="F23">
        <v>316</v>
      </c>
      <c r="G23">
        <v>155</v>
      </c>
      <c r="H23">
        <v>378</v>
      </c>
      <c r="I23">
        <v>190</v>
      </c>
      <c r="J23">
        <v>278</v>
      </c>
      <c r="K23">
        <v>276</v>
      </c>
      <c r="L23">
        <v>207</v>
      </c>
      <c r="M23">
        <v>241</v>
      </c>
      <c r="N23">
        <v>215</v>
      </c>
      <c r="O23">
        <v>254</v>
      </c>
      <c r="P23">
        <v>189</v>
      </c>
      <c r="Q23">
        <v>202</v>
      </c>
      <c r="R23">
        <v>210</v>
      </c>
      <c r="S23">
        <v>173</v>
      </c>
      <c r="T23">
        <v>206</v>
      </c>
      <c r="U23">
        <v>193</v>
      </c>
      <c r="V23">
        <v>261</v>
      </c>
      <c r="W23">
        <v>516</v>
      </c>
      <c r="X23">
        <v>251</v>
      </c>
      <c r="Y23">
        <v>486</v>
      </c>
      <c r="Z23">
        <v>378</v>
      </c>
      <c r="AA23">
        <v>414</v>
      </c>
      <c r="AB23">
        <v>475</v>
      </c>
      <c r="AC23">
        <v>318</v>
      </c>
      <c r="AD23" s="13">
        <v>518</v>
      </c>
      <c r="AE23" s="13">
        <v>380</v>
      </c>
      <c r="AF23">
        <v>379</v>
      </c>
      <c r="AG23">
        <v>274</v>
      </c>
      <c r="AH23">
        <v>498</v>
      </c>
      <c r="AI23" s="16">
        <v>809</v>
      </c>
      <c r="AJ23" s="16">
        <v>466</v>
      </c>
      <c r="AK23" s="16">
        <v>646</v>
      </c>
      <c r="AL23" s="16">
        <v>305</v>
      </c>
      <c r="AM23" s="16">
        <v>315</v>
      </c>
      <c r="AN23" s="16">
        <v>301</v>
      </c>
      <c r="AO23">
        <v>193</v>
      </c>
      <c r="AP23" s="16">
        <v>273</v>
      </c>
      <c r="AQ23" s="17">
        <v>236</v>
      </c>
      <c r="AR23" s="17">
        <v>272</v>
      </c>
      <c r="AS23" s="17">
        <v>241</v>
      </c>
      <c r="AT23" s="17">
        <v>299</v>
      </c>
      <c r="AU23" s="17">
        <v>368</v>
      </c>
      <c r="AV23" s="17">
        <v>365</v>
      </c>
      <c r="AW23" s="17">
        <v>412</v>
      </c>
      <c r="AX23" s="17">
        <v>258</v>
      </c>
      <c r="AY23" s="17">
        <v>312</v>
      </c>
      <c r="AZ23" s="17">
        <v>206</v>
      </c>
      <c r="BA23" s="17">
        <v>215</v>
      </c>
      <c r="BB23" s="17">
        <v>269</v>
      </c>
      <c r="BC23" s="17">
        <v>191</v>
      </c>
      <c r="BD23" s="17">
        <v>286</v>
      </c>
    </row>
    <row r="24" spans="1:56" ht="15" thickBot="1" x14ac:dyDescent="0.4">
      <c r="B24" s="22" t="str">
        <f>$B$10</f>
        <v>Total</v>
      </c>
      <c r="C24" s="19">
        <f>SUM(C19:C23)</f>
        <v>469527</v>
      </c>
      <c r="D24" s="19">
        <f t="shared" ref="D24:AL24" si="4">SUM(D19:D23)</f>
        <v>527958</v>
      </c>
      <c r="E24" s="19">
        <f t="shared" si="4"/>
        <v>504291</v>
      </c>
      <c r="F24" s="19">
        <f t="shared" si="4"/>
        <v>386347</v>
      </c>
      <c r="G24" s="19">
        <f t="shared" si="4"/>
        <v>235044</v>
      </c>
      <c r="H24" s="19">
        <f t="shared" si="4"/>
        <v>217713</v>
      </c>
      <c r="I24" s="19">
        <f t="shared" si="4"/>
        <v>200345</v>
      </c>
      <c r="J24" s="19">
        <f t="shared" si="4"/>
        <v>190398</v>
      </c>
      <c r="K24" s="19">
        <f t="shared" si="4"/>
        <v>200429</v>
      </c>
      <c r="L24" s="19">
        <f t="shared" si="4"/>
        <v>255252</v>
      </c>
      <c r="M24" s="19">
        <f t="shared" si="4"/>
        <v>368952</v>
      </c>
      <c r="N24" s="19">
        <f t="shared" si="4"/>
        <v>438181</v>
      </c>
      <c r="O24" s="19">
        <f t="shared" si="4"/>
        <v>507408</v>
      </c>
      <c r="P24" s="19">
        <f t="shared" si="4"/>
        <v>533249</v>
      </c>
      <c r="Q24" s="19">
        <f t="shared" si="4"/>
        <v>472788</v>
      </c>
      <c r="R24" s="19">
        <f t="shared" si="4"/>
        <v>393709</v>
      </c>
      <c r="S24" s="19">
        <f t="shared" si="4"/>
        <v>236130</v>
      </c>
      <c r="T24" s="19">
        <f t="shared" si="4"/>
        <v>215292</v>
      </c>
      <c r="U24" s="19">
        <f t="shared" si="4"/>
        <v>202977</v>
      </c>
      <c r="V24" s="19">
        <f t="shared" si="4"/>
        <v>191575</v>
      </c>
      <c r="W24" s="19">
        <f t="shared" si="4"/>
        <v>195761</v>
      </c>
      <c r="X24" s="19">
        <f t="shared" si="4"/>
        <v>228703</v>
      </c>
      <c r="Y24" s="19">
        <f t="shared" si="4"/>
        <v>286025</v>
      </c>
      <c r="Z24" s="19">
        <f t="shared" si="4"/>
        <v>375156</v>
      </c>
      <c r="AA24" s="19">
        <f t="shared" si="4"/>
        <v>417644</v>
      </c>
      <c r="AB24" s="19">
        <f t="shared" si="4"/>
        <v>419726</v>
      </c>
      <c r="AC24" s="19">
        <f t="shared" si="4"/>
        <v>426115</v>
      </c>
      <c r="AD24" s="19">
        <f t="shared" si="4"/>
        <v>352221</v>
      </c>
      <c r="AE24" s="19">
        <f t="shared" si="4"/>
        <v>217847</v>
      </c>
      <c r="AF24" s="19">
        <f t="shared" si="4"/>
        <v>208283</v>
      </c>
      <c r="AG24" s="19">
        <f t="shared" si="4"/>
        <v>203572</v>
      </c>
      <c r="AH24" s="19">
        <f t="shared" si="4"/>
        <v>190218</v>
      </c>
      <c r="AI24" s="19">
        <f t="shared" si="4"/>
        <v>196439</v>
      </c>
      <c r="AJ24" s="19">
        <f t="shared" si="4"/>
        <v>216750</v>
      </c>
      <c r="AK24" s="19">
        <f t="shared" si="4"/>
        <v>315165</v>
      </c>
      <c r="AL24" s="20">
        <f t="shared" si="4"/>
        <v>398785</v>
      </c>
      <c r="AM24" s="20">
        <v>464835</v>
      </c>
      <c r="AN24" s="20">
        <f t="shared" ref="AN24:BD24" si="5">SUM(AN19:AN23)</f>
        <v>455645</v>
      </c>
      <c r="AO24" s="20">
        <f t="shared" si="5"/>
        <v>420297</v>
      </c>
      <c r="AP24" s="20">
        <f t="shared" si="5"/>
        <v>344170</v>
      </c>
      <c r="AQ24" s="20">
        <f t="shared" si="5"/>
        <v>199915</v>
      </c>
      <c r="AR24" s="20">
        <f t="shared" si="5"/>
        <v>189542</v>
      </c>
      <c r="AS24" s="20">
        <f t="shared" si="5"/>
        <v>183399</v>
      </c>
      <c r="AT24" s="20">
        <f t="shared" si="5"/>
        <v>169881</v>
      </c>
      <c r="AU24" s="20">
        <f t="shared" si="5"/>
        <v>180805</v>
      </c>
      <c r="AV24" s="20">
        <f t="shared" si="5"/>
        <v>204611</v>
      </c>
      <c r="AW24" s="20">
        <f t="shared" si="5"/>
        <v>307313</v>
      </c>
      <c r="AX24" s="20">
        <f t="shared" si="5"/>
        <v>443884</v>
      </c>
      <c r="AY24" s="20">
        <f t="shared" si="5"/>
        <v>509863</v>
      </c>
      <c r="AZ24" s="20">
        <f t="shared" si="5"/>
        <v>544910</v>
      </c>
      <c r="BA24" s="20">
        <f t="shared" si="5"/>
        <v>541387</v>
      </c>
      <c r="BB24" s="20">
        <f t="shared" si="5"/>
        <v>383911</v>
      </c>
      <c r="BC24" s="20">
        <f t="shared" si="5"/>
        <v>214481</v>
      </c>
      <c r="BD24" s="20">
        <f t="shared" si="5"/>
        <v>192736</v>
      </c>
    </row>
    <row r="25" spans="1:56" x14ac:dyDescent="0.35">
      <c r="A25" s="8">
        <f>+A18+1</f>
        <v>4</v>
      </c>
      <c r="B25" s="9" t="s">
        <v>10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</row>
    <row r="26" spans="1:56" x14ac:dyDescent="0.35">
      <c r="A26" s="8"/>
      <c r="B26" s="12" t="str">
        <f>$B$5</f>
        <v>Residential</v>
      </c>
      <c r="C26" s="13">
        <v>169387</v>
      </c>
      <c r="D26" s="13">
        <v>234528</v>
      </c>
      <c r="E26" s="13">
        <v>277213</v>
      </c>
      <c r="F26" s="13">
        <v>223551</v>
      </c>
      <c r="G26" s="13">
        <v>130616</v>
      </c>
      <c r="H26" s="13">
        <v>110773</v>
      </c>
      <c r="I26" s="13">
        <v>97469</v>
      </c>
      <c r="J26" s="13">
        <v>90047</v>
      </c>
      <c r="K26" s="13">
        <v>81381</v>
      </c>
      <c r="L26" s="13">
        <v>77019</v>
      </c>
      <c r="M26" s="13">
        <v>88904</v>
      </c>
      <c r="N26" s="13">
        <v>123410</v>
      </c>
      <c r="O26" s="13">
        <v>198093</v>
      </c>
      <c r="P26" s="13">
        <v>272595</v>
      </c>
      <c r="Q26" s="13">
        <v>278025</v>
      </c>
      <c r="R26" s="13">
        <v>195827</v>
      </c>
      <c r="S26" s="13">
        <v>133416</v>
      </c>
      <c r="T26" s="13">
        <v>109741</v>
      </c>
      <c r="U26" s="13">
        <v>97408</v>
      </c>
      <c r="V26" s="13">
        <v>91546</v>
      </c>
      <c r="W26" s="13">
        <v>80911</v>
      </c>
      <c r="X26" s="13">
        <v>75596</v>
      </c>
      <c r="Y26" s="13">
        <v>83921</v>
      </c>
      <c r="Z26" s="13">
        <v>109822</v>
      </c>
      <c r="AA26" s="13">
        <v>142164</v>
      </c>
      <c r="AB26" s="13">
        <v>171020</v>
      </c>
      <c r="AC26" s="13">
        <v>177549</v>
      </c>
      <c r="AD26" s="13">
        <v>165888</v>
      </c>
      <c r="AE26" s="13">
        <v>123234</v>
      </c>
      <c r="AF26" s="13">
        <v>109859</v>
      </c>
      <c r="AG26" s="13">
        <v>103881</v>
      </c>
      <c r="AH26" s="13">
        <v>101295</v>
      </c>
      <c r="AI26" s="13">
        <v>94853</v>
      </c>
      <c r="AJ26" s="13">
        <v>80729</v>
      </c>
      <c r="AK26" s="13">
        <v>83435</v>
      </c>
      <c r="AL26" s="14">
        <v>97980</v>
      </c>
      <c r="AM26" s="14">
        <v>164141</v>
      </c>
      <c r="AN26" s="14">
        <v>212155</v>
      </c>
      <c r="AO26" s="14">
        <v>187408</v>
      </c>
      <c r="AP26" s="14">
        <v>144510</v>
      </c>
      <c r="AQ26" s="14">
        <v>105654</v>
      </c>
      <c r="AR26" s="14">
        <v>93226</v>
      </c>
      <c r="AS26" s="14">
        <v>85211</v>
      </c>
      <c r="AT26" s="14">
        <v>77823</v>
      </c>
      <c r="AU26" s="14">
        <v>73565</v>
      </c>
      <c r="AV26" s="14">
        <v>66714</v>
      </c>
      <c r="AW26" s="14">
        <v>72395</v>
      </c>
      <c r="AX26" s="14">
        <v>100012</v>
      </c>
      <c r="AY26" s="14">
        <v>208637</v>
      </c>
      <c r="AZ26" s="14">
        <v>260098</v>
      </c>
      <c r="BA26" s="14">
        <v>288971</v>
      </c>
      <c r="BB26" s="14">
        <v>249953</v>
      </c>
      <c r="BC26" s="14">
        <v>122598</v>
      </c>
      <c r="BD26" s="14">
        <v>104651</v>
      </c>
    </row>
    <row r="27" spans="1:56" x14ac:dyDescent="0.35">
      <c r="A27" s="8"/>
      <c r="B27" s="12" t="str">
        <f>$B$6</f>
        <v>PIPP/CAP</v>
      </c>
      <c r="C27" s="13">
        <v>18912</v>
      </c>
      <c r="D27" s="13">
        <v>19544</v>
      </c>
      <c r="E27" s="13">
        <v>19315</v>
      </c>
      <c r="F27" s="13">
        <v>20528</v>
      </c>
      <c r="G27" s="13">
        <v>19719</v>
      </c>
      <c r="H27" s="13">
        <v>19214</v>
      </c>
      <c r="I27" s="13">
        <v>18766</v>
      </c>
      <c r="J27" s="13">
        <v>18641</v>
      </c>
      <c r="K27" s="13">
        <v>17554</v>
      </c>
      <c r="L27" s="13">
        <v>16506</v>
      </c>
      <c r="M27" s="13">
        <v>15932</v>
      </c>
      <c r="N27" s="13">
        <v>16379</v>
      </c>
      <c r="O27" s="13">
        <v>17921</v>
      </c>
      <c r="P27" s="13">
        <v>18913</v>
      </c>
      <c r="Q27" s="13">
        <v>19544</v>
      </c>
      <c r="R27" s="13">
        <v>19316</v>
      </c>
      <c r="S27" s="13">
        <v>18687</v>
      </c>
      <c r="T27" s="13">
        <v>18416</v>
      </c>
      <c r="U27" s="13">
        <v>18032</v>
      </c>
      <c r="V27" s="13">
        <v>18184</v>
      </c>
      <c r="W27" s="13">
        <v>17240</v>
      </c>
      <c r="X27" s="13">
        <v>16509</v>
      </c>
      <c r="Y27" s="13">
        <v>16525</v>
      </c>
      <c r="Z27" s="13">
        <v>16789</v>
      </c>
      <c r="AA27" s="13">
        <v>16106</v>
      </c>
      <c r="AB27" s="13">
        <v>17319</v>
      </c>
      <c r="AC27" s="13">
        <v>17662</v>
      </c>
      <c r="AD27" s="13">
        <v>18396</v>
      </c>
      <c r="AE27" s="13">
        <v>18677</v>
      </c>
      <c r="AF27" s="13">
        <v>19004</v>
      </c>
      <c r="AG27" s="13">
        <v>17452</v>
      </c>
      <c r="AH27" s="13">
        <v>12087</v>
      </c>
      <c r="AI27" s="13">
        <v>12057</v>
      </c>
      <c r="AJ27" s="13">
        <v>13040</v>
      </c>
      <c r="AK27" s="13">
        <v>14302</v>
      </c>
      <c r="AL27" s="14">
        <v>15121</v>
      </c>
      <c r="AM27" s="14">
        <v>12868</v>
      </c>
      <c r="AN27" s="14">
        <v>13079</v>
      </c>
      <c r="AO27" s="14">
        <v>13418</v>
      </c>
      <c r="AP27" s="14">
        <v>13929</v>
      </c>
      <c r="AQ27" s="14">
        <v>14073</v>
      </c>
      <c r="AR27" s="14">
        <v>14223</v>
      </c>
      <c r="AS27" s="14">
        <v>14316</v>
      </c>
      <c r="AT27" s="14">
        <v>14253</v>
      </c>
      <c r="AU27" s="14">
        <v>14096</v>
      </c>
      <c r="AV27" s="14">
        <v>14069</v>
      </c>
      <c r="AW27" s="14">
        <v>13962</v>
      </c>
      <c r="AX27" s="14">
        <v>12680</v>
      </c>
      <c r="AY27" s="14">
        <v>13366</v>
      </c>
      <c r="AZ27" s="14">
        <v>13161</v>
      </c>
      <c r="BA27" s="14">
        <v>10696</v>
      </c>
      <c r="BB27" s="14">
        <v>10079</v>
      </c>
      <c r="BC27" s="14">
        <v>10606</v>
      </c>
      <c r="BD27" s="14">
        <v>10469</v>
      </c>
    </row>
    <row r="28" spans="1:56" x14ac:dyDescent="0.35">
      <c r="A28" s="8"/>
      <c r="B28" s="12" t="str">
        <f>$B$7</f>
        <v>Commercial</v>
      </c>
      <c r="C28" s="13">
        <v>8747</v>
      </c>
      <c r="D28" s="13">
        <v>9068</v>
      </c>
      <c r="E28" s="13">
        <v>6764</v>
      </c>
      <c r="F28" s="13">
        <v>7814</v>
      </c>
      <c r="G28" s="13">
        <v>3399</v>
      </c>
      <c r="H28" s="13">
        <v>2895</v>
      </c>
      <c r="I28" s="13">
        <v>2457</v>
      </c>
      <c r="J28" s="13">
        <v>2186</v>
      </c>
      <c r="K28" s="13">
        <v>2014</v>
      </c>
      <c r="L28" s="13">
        <v>1886</v>
      </c>
      <c r="M28" s="13">
        <v>2290</v>
      </c>
      <c r="N28" s="13">
        <v>3783</v>
      </c>
      <c r="O28" s="13">
        <v>6454</v>
      </c>
      <c r="P28" s="13">
        <v>8752</v>
      </c>
      <c r="Q28" s="13">
        <v>9073</v>
      </c>
      <c r="R28" s="13">
        <v>6769</v>
      </c>
      <c r="S28" s="13">
        <v>3374</v>
      </c>
      <c r="T28" s="13">
        <v>2917</v>
      </c>
      <c r="U28" s="13">
        <v>2298</v>
      </c>
      <c r="V28" s="13">
        <v>2153</v>
      </c>
      <c r="W28" s="13">
        <v>1859</v>
      </c>
      <c r="X28" s="13">
        <v>1782</v>
      </c>
      <c r="Y28" s="13">
        <v>2014</v>
      </c>
      <c r="Z28" s="13">
        <v>3257</v>
      </c>
      <c r="AA28" s="13">
        <v>7001</v>
      </c>
      <c r="AB28" s="13">
        <v>9291</v>
      </c>
      <c r="AC28" s="13">
        <v>8377</v>
      </c>
      <c r="AD28" s="13">
        <v>7077</v>
      </c>
      <c r="AE28" s="13">
        <v>4288</v>
      </c>
      <c r="AF28" s="13">
        <v>3949</v>
      </c>
      <c r="AG28" s="13">
        <v>3737</v>
      </c>
      <c r="AH28" s="13">
        <v>3277</v>
      </c>
      <c r="AI28" s="13">
        <v>2955</v>
      </c>
      <c r="AJ28" s="13">
        <v>2634</v>
      </c>
      <c r="AK28" s="13">
        <v>2557</v>
      </c>
      <c r="AL28" s="14">
        <v>3526</v>
      </c>
      <c r="AM28" s="14">
        <v>6610</v>
      </c>
      <c r="AN28" s="14">
        <v>8257</v>
      </c>
      <c r="AO28" s="14">
        <v>7622</v>
      </c>
      <c r="AP28" s="14">
        <v>5897</v>
      </c>
      <c r="AQ28" s="14">
        <v>3319</v>
      </c>
      <c r="AR28" s="14">
        <v>3040</v>
      </c>
      <c r="AS28" s="14">
        <v>2592</v>
      </c>
      <c r="AT28" s="14">
        <v>2339</v>
      </c>
      <c r="AU28" s="14">
        <v>2425</v>
      </c>
      <c r="AV28" s="14">
        <v>2396</v>
      </c>
      <c r="AW28" s="14">
        <v>2333</v>
      </c>
      <c r="AX28" s="14">
        <v>3585</v>
      </c>
      <c r="AY28" s="14">
        <v>7460</v>
      </c>
      <c r="AZ28" s="14">
        <v>9255</v>
      </c>
      <c r="BA28" s="14">
        <v>10586</v>
      </c>
      <c r="BB28" s="14">
        <v>8726</v>
      </c>
      <c r="BC28" s="14">
        <v>3955</v>
      </c>
      <c r="BD28" s="14">
        <v>3435</v>
      </c>
    </row>
    <row r="29" spans="1:56" x14ac:dyDescent="0.35">
      <c r="A29" s="8"/>
      <c r="B29" s="12" t="str">
        <f>$B$8</f>
        <v>GMB</v>
      </c>
      <c r="C29" s="13">
        <v>14</v>
      </c>
      <c r="D29" s="13">
        <v>12</v>
      </c>
      <c r="E29" s="13">
        <v>13</v>
      </c>
      <c r="F29" s="13">
        <v>17</v>
      </c>
      <c r="G29" s="13">
        <v>12</v>
      </c>
      <c r="H29" s="13">
        <v>12</v>
      </c>
      <c r="I29" s="13">
        <v>16</v>
      </c>
      <c r="J29" s="13">
        <v>12</v>
      </c>
      <c r="K29" s="13">
        <v>16</v>
      </c>
      <c r="L29" s="13">
        <v>12</v>
      </c>
      <c r="M29" s="13">
        <v>11</v>
      </c>
      <c r="N29" s="13">
        <v>11</v>
      </c>
      <c r="O29" s="13">
        <v>15</v>
      </c>
      <c r="P29" s="13">
        <v>14</v>
      </c>
      <c r="Q29" s="13">
        <v>12</v>
      </c>
      <c r="R29" s="13">
        <v>13</v>
      </c>
      <c r="S29" s="13">
        <v>8</v>
      </c>
      <c r="T29" s="13">
        <v>12</v>
      </c>
      <c r="U29" s="13">
        <v>7</v>
      </c>
      <c r="V29" s="13">
        <v>8</v>
      </c>
      <c r="W29" s="13">
        <v>4</v>
      </c>
      <c r="X29" s="13">
        <v>4</v>
      </c>
      <c r="Y29" s="13">
        <v>7</v>
      </c>
      <c r="Z29" s="13">
        <v>8</v>
      </c>
      <c r="AA29" s="13">
        <v>15</v>
      </c>
      <c r="AB29" s="13">
        <v>19</v>
      </c>
      <c r="AC29" s="13">
        <v>13</v>
      </c>
      <c r="AD29" s="13">
        <v>16</v>
      </c>
      <c r="AE29" s="13">
        <v>14</v>
      </c>
      <c r="AF29" s="13">
        <v>13</v>
      </c>
      <c r="AG29" s="13">
        <v>9</v>
      </c>
      <c r="AH29" s="13">
        <v>12</v>
      </c>
      <c r="AI29" s="13">
        <v>9</v>
      </c>
      <c r="AJ29" s="13">
        <v>8</v>
      </c>
      <c r="AK29" s="13">
        <v>11</v>
      </c>
      <c r="AL29" s="14">
        <v>9</v>
      </c>
      <c r="AM29" s="14">
        <v>8</v>
      </c>
      <c r="AN29" s="14">
        <v>9</v>
      </c>
      <c r="AO29" s="14">
        <v>13</v>
      </c>
      <c r="AP29" s="14">
        <v>15</v>
      </c>
      <c r="AQ29" s="14">
        <v>10</v>
      </c>
      <c r="AR29" s="14">
        <v>8</v>
      </c>
      <c r="AS29" s="14">
        <v>7</v>
      </c>
      <c r="AT29" s="14">
        <v>12</v>
      </c>
      <c r="AU29" s="14">
        <v>13</v>
      </c>
      <c r="AV29" s="14">
        <v>14</v>
      </c>
      <c r="AW29" s="14">
        <v>11</v>
      </c>
      <c r="AX29" s="14">
        <v>12</v>
      </c>
      <c r="AY29" s="17">
        <v>19</v>
      </c>
      <c r="AZ29" s="17">
        <v>20</v>
      </c>
      <c r="BA29" s="17">
        <v>17</v>
      </c>
      <c r="BB29" s="17">
        <v>17</v>
      </c>
      <c r="BC29" s="17">
        <v>11</v>
      </c>
      <c r="BD29" s="17">
        <v>12</v>
      </c>
    </row>
    <row r="30" spans="1:56" x14ac:dyDescent="0.35">
      <c r="A30" s="8"/>
      <c r="B30" s="12" t="str">
        <f>$B$9</f>
        <v>GTS</v>
      </c>
      <c r="C30" s="13">
        <v>38</v>
      </c>
      <c r="D30" s="13">
        <v>30</v>
      </c>
      <c r="E30" s="13">
        <v>36</v>
      </c>
      <c r="F30">
        <v>36</v>
      </c>
      <c r="G30">
        <v>37</v>
      </c>
      <c r="H30">
        <v>40</v>
      </c>
      <c r="I30">
        <v>30</v>
      </c>
      <c r="J30">
        <v>37</v>
      </c>
      <c r="K30">
        <v>43</v>
      </c>
      <c r="L30">
        <v>25</v>
      </c>
      <c r="M30">
        <v>29</v>
      </c>
      <c r="N30">
        <v>40</v>
      </c>
      <c r="O30">
        <v>32</v>
      </c>
      <c r="P30">
        <v>38</v>
      </c>
      <c r="Q30">
        <v>40</v>
      </c>
      <c r="R30">
        <v>29</v>
      </c>
      <c r="S30">
        <v>34</v>
      </c>
      <c r="T30">
        <v>38</v>
      </c>
      <c r="U30">
        <v>29</v>
      </c>
      <c r="V30">
        <v>33</v>
      </c>
      <c r="W30">
        <v>56</v>
      </c>
      <c r="X30">
        <v>26</v>
      </c>
      <c r="Y30">
        <v>51</v>
      </c>
      <c r="Z30">
        <v>46</v>
      </c>
      <c r="AA30">
        <v>107</v>
      </c>
      <c r="AB30">
        <v>88</v>
      </c>
      <c r="AC30">
        <v>66</v>
      </c>
      <c r="AD30" s="13">
        <v>103</v>
      </c>
      <c r="AE30" s="13">
        <v>97</v>
      </c>
      <c r="AF30" s="13">
        <v>97</v>
      </c>
      <c r="AG30">
        <v>65</v>
      </c>
      <c r="AH30">
        <v>82</v>
      </c>
      <c r="AI30" s="16">
        <v>89</v>
      </c>
      <c r="AJ30" s="16">
        <v>88</v>
      </c>
      <c r="AK30" s="16">
        <v>96</v>
      </c>
      <c r="AL30" s="16">
        <v>60</v>
      </c>
      <c r="AM30" s="16">
        <v>78</v>
      </c>
      <c r="AN30" s="16">
        <v>56</v>
      </c>
      <c r="AO30">
        <v>41</v>
      </c>
      <c r="AP30" s="16">
        <v>57</v>
      </c>
      <c r="AQ30" s="17">
        <v>69</v>
      </c>
      <c r="AR30" s="17">
        <v>52</v>
      </c>
      <c r="AS30" s="17">
        <v>44</v>
      </c>
      <c r="AT30" s="17">
        <v>58</v>
      </c>
      <c r="AU30" s="17">
        <v>65</v>
      </c>
      <c r="AV30" s="17">
        <v>50</v>
      </c>
      <c r="AW30" s="17">
        <v>71</v>
      </c>
      <c r="AX30" s="17">
        <v>44</v>
      </c>
      <c r="AY30" s="17">
        <v>63</v>
      </c>
      <c r="AZ30" s="17">
        <v>36</v>
      </c>
      <c r="BA30" s="17">
        <v>48</v>
      </c>
      <c r="BB30" s="17">
        <v>46</v>
      </c>
      <c r="BC30" s="17">
        <v>41</v>
      </c>
      <c r="BD30" s="17">
        <v>40</v>
      </c>
    </row>
    <row r="31" spans="1:56" ht="15" thickBot="1" x14ac:dyDescent="0.4">
      <c r="A31" s="8"/>
      <c r="B31" s="22" t="str">
        <f>$B$10</f>
        <v>Total</v>
      </c>
      <c r="C31" s="19">
        <f>SUM(C26:C30)</f>
        <v>197098</v>
      </c>
      <c r="D31" s="19">
        <f t="shared" ref="D31:AL31" si="6">SUM(D26:D30)</f>
        <v>263182</v>
      </c>
      <c r="E31" s="19">
        <f t="shared" si="6"/>
        <v>303341</v>
      </c>
      <c r="F31" s="19">
        <f t="shared" si="6"/>
        <v>251946</v>
      </c>
      <c r="G31" s="19">
        <f t="shared" si="6"/>
        <v>153783</v>
      </c>
      <c r="H31" s="19">
        <f t="shared" si="6"/>
        <v>132934</v>
      </c>
      <c r="I31" s="19">
        <f t="shared" si="6"/>
        <v>118738</v>
      </c>
      <c r="J31" s="19">
        <f t="shared" si="6"/>
        <v>110923</v>
      </c>
      <c r="K31" s="19">
        <f t="shared" si="6"/>
        <v>101008</v>
      </c>
      <c r="L31" s="19">
        <f t="shared" si="6"/>
        <v>95448</v>
      </c>
      <c r="M31" s="19">
        <f t="shared" si="6"/>
        <v>107166</v>
      </c>
      <c r="N31" s="19">
        <f t="shared" si="6"/>
        <v>143623</v>
      </c>
      <c r="O31" s="19">
        <f t="shared" si="6"/>
        <v>222515</v>
      </c>
      <c r="P31" s="19">
        <f t="shared" si="6"/>
        <v>300312</v>
      </c>
      <c r="Q31" s="19">
        <f t="shared" si="6"/>
        <v>306694</v>
      </c>
      <c r="R31" s="19">
        <f t="shared" si="6"/>
        <v>221954</v>
      </c>
      <c r="S31" s="19">
        <f t="shared" si="6"/>
        <v>155519</v>
      </c>
      <c r="T31" s="19">
        <f t="shared" si="6"/>
        <v>131124</v>
      </c>
      <c r="U31" s="19">
        <f t="shared" si="6"/>
        <v>117774</v>
      </c>
      <c r="V31" s="19">
        <f t="shared" si="6"/>
        <v>111924</v>
      </c>
      <c r="W31" s="19">
        <f t="shared" si="6"/>
        <v>100070</v>
      </c>
      <c r="X31" s="19">
        <f t="shared" si="6"/>
        <v>93917</v>
      </c>
      <c r="Y31" s="19">
        <f t="shared" si="6"/>
        <v>102518</v>
      </c>
      <c r="Z31" s="19">
        <f t="shared" si="6"/>
        <v>129922</v>
      </c>
      <c r="AA31" s="19">
        <f t="shared" si="6"/>
        <v>165393</v>
      </c>
      <c r="AB31" s="19">
        <f t="shared" si="6"/>
        <v>197737</v>
      </c>
      <c r="AC31" s="19">
        <f t="shared" si="6"/>
        <v>203667</v>
      </c>
      <c r="AD31" s="19">
        <f t="shared" si="6"/>
        <v>191480</v>
      </c>
      <c r="AE31" s="19">
        <f t="shared" si="6"/>
        <v>146310</v>
      </c>
      <c r="AF31" s="19">
        <f t="shared" si="6"/>
        <v>132922</v>
      </c>
      <c r="AG31" s="19">
        <f t="shared" si="6"/>
        <v>125144</v>
      </c>
      <c r="AH31" s="19">
        <f t="shared" si="6"/>
        <v>116753</v>
      </c>
      <c r="AI31" s="19">
        <f t="shared" si="6"/>
        <v>109963</v>
      </c>
      <c r="AJ31" s="19">
        <f t="shared" si="6"/>
        <v>96499</v>
      </c>
      <c r="AK31" s="19">
        <f t="shared" si="6"/>
        <v>100401</v>
      </c>
      <c r="AL31" s="20">
        <f t="shared" si="6"/>
        <v>116696</v>
      </c>
      <c r="AM31" s="20">
        <v>183705</v>
      </c>
      <c r="AN31" s="20">
        <f t="shared" ref="AN31:BD31" si="7">SUM(AN26:AN30)</f>
        <v>233556</v>
      </c>
      <c r="AO31" s="20">
        <f t="shared" si="7"/>
        <v>208502</v>
      </c>
      <c r="AP31" s="20">
        <f t="shared" si="7"/>
        <v>164408</v>
      </c>
      <c r="AQ31" s="20">
        <f t="shared" si="7"/>
        <v>123125</v>
      </c>
      <c r="AR31" s="20">
        <f t="shared" si="7"/>
        <v>110549</v>
      </c>
      <c r="AS31" s="20">
        <f t="shared" si="7"/>
        <v>102170</v>
      </c>
      <c r="AT31" s="20">
        <f t="shared" si="7"/>
        <v>94485</v>
      </c>
      <c r="AU31" s="20">
        <f t="shared" si="7"/>
        <v>90164</v>
      </c>
      <c r="AV31" s="20">
        <f t="shared" si="7"/>
        <v>83243</v>
      </c>
      <c r="AW31" s="20">
        <f t="shared" si="7"/>
        <v>88772</v>
      </c>
      <c r="AX31" s="20">
        <f t="shared" si="7"/>
        <v>116333</v>
      </c>
      <c r="AY31" s="20">
        <f t="shared" si="7"/>
        <v>229545</v>
      </c>
      <c r="AZ31" s="20">
        <f t="shared" si="7"/>
        <v>282570</v>
      </c>
      <c r="BA31" s="20">
        <f t="shared" si="7"/>
        <v>310318</v>
      </c>
      <c r="BB31" s="20">
        <f t="shared" si="7"/>
        <v>268821</v>
      </c>
      <c r="BC31" s="20">
        <f t="shared" si="7"/>
        <v>137211</v>
      </c>
      <c r="BD31" s="20">
        <f t="shared" si="7"/>
        <v>118607</v>
      </c>
    </row>
    <row r="32" spans="1:56" x14ac:dyDescent="0.35">
      <c r="A32" s="8">
        <f>+A25+1</f>
        <v>5</v>
      </c>
      <c r="B32" s="9" t="s">
        <v>11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</row>
    <row r="33" spans="1:56" x14ac:dyDescent="0.35">
      <c r="A33" s="8"/>
      <c r="B33" s="12" t="str">
        <f>$B$5</f>
        <v>Residential</v>
      </c>
      <c r="C33" s="13">
        <v>58131</v>
      </c>
      <c r="D33" s="13">
        <v>80937</v>
      </c>
      <c r="E33" s="13">
        <v>102375</v>
      </c>
      <c r="F33" s="13">
        <v>119499</v>
      </c>
      <c r="G33" s="13">
        <v>90382</v>
      </c>
      <c r="H33" s="13">
        <v>72810</v>
      </c>
      <c r="I33" s="13">
        <v>61786</v>
      </c>
      <c r="J33" s="13">
        <v>55014</v>
      </c>
      <c r="K33" s="13">
        <v>48720</v>
      </c>
      <c r="L33" s="13">
        <v>39356</v>
      </c>
      <c r="M33" s="13">
        <v>37764</v>
      </c>
      <c r="N33" s="13">
        <v>46651</v>
      </c>
      <c r="O33" s="13">
        <v>60716</v>
      </c>
      <c r="P33" s="13">
        <v>85168</v>
      </c>
      <c r="Q33" s="13">
        <v>108743</v>
      </c>
      <c r="R33" s="13">
        <v>108250</v>
      </c>
      <c r="S33" s="13">
        <v>90828</v>
      </c>
      <c r="T33" s="13">
        <v>72754</v>
      </c>
      <c r="U33" s="13">
        <v>61733</v>
      </c>
      <c r="V33" s="13">
        <v>55680</v>
      </c>
      <c r="W33" s="13">
        <v>49414</v>
      </c>
      <c r="X33" s="13">
        <v>39639</v>
      </c>
      <c r="Y33" s="13">
        <v>38291</v>
      </c>
      <c r="Z33" s="13">
        <v>49058</v>
      </c>
      <c r="AA33" s="13">
        <v>68127</v>
      </c>
      <c r="AB33" s="13">
        <v>86640</v>
      </c>
      <c r="AC33" s="13">
        <v>93048</v>
      </c>
      <c r="AD33" s="13">
        <v>91866</v>
      </c>
      <c r="AE33" s="13">
        <v>88086</v>
      </c>
      <c r="AF33" s="13">
        <v>81407</v>
      </c>
      <c r="AG33" s="13">
        <v>75018</v>
      </c>
      <c r="AH33" s="13">
        <v>71472</v>
      </c>
      <c r="AI33" s="13">
        <v>66043</v>
      </c>
      <c r="AJ33" s="13">
        <v>52836</v>
      </c>
      <c r="AK33" s="13">
        <v>46473</v>
      </c>
      <c r="AL33" s="14">
        <v>42994</v>
      </c>
      <c r="AM33" s="14">
        <v>51523</v>
      </c>
      <c r="AN33" s="14">
        <v>68996</v>
      </c>
      <c r="AO33" s="14">
        <v>79595</v>
      </c>
      <c r="AP33" s="14">
        <v>76320</v>
      </c>
      <c r="AQ33" s="14">
        <v>66913</v>
      </c>
      <c r="AR33" s="14">
        <v>59502</v>
      </c>
      <c r="AS33" s="14">
        <v>53517</v>
      </c>
      <c r="AT33" s="14">
        <v>47452</v>
      </c>
      <c r="AU33" s="14">
        <v>43685</v>
      </c>
      <c r="AV33" s="14">
        <v>36645</v>
      </c>
      <c r="AW33" s="14">
        <v>35002</v>
      </c>
      <c r="AX33" s="14">
        <v>40018</v>
      </c>
      <c r="AY33" s="14">
        <v>49923</v>
      </c>
      <c r="AZ33" s="14">
        <v>79980</v>
      </c>
      <c r="BA33" s="14">
        <v>99862</v>
      </c>
      <c r="BB33" s="14">
        <v>108809</v>
      </c>
      <c r="BC33" s="14">
        <v>87287</v>
      </c>
      <c r="BD33" s="14">
        <v>72111</v>
      </c>
    </row>
    <row r="34" spans="1:56" x14ac:dyDescent="0.35">
      <c r="A34" s="8"/>
      <c r="B34" s="12" t="str">
        <f>$B$6</f>
        <v>PIPP/CAP</v>
      </c>
      <c r="C34" s="13">
        <v>11780</v>
      </c>
      <c r="D34" s="13">
        <v>13725</v>
      </c>
      <c r="E34" s="13">
        <v>15326</v>
      </c>
      <c r="F34" s="13">
        <v>16860</v>
      </c>
      <c r="G34" s="13">
        <v>17282</v>
      </c>
      <c r="H34" s="13">
        <v>16801</v>
      </c>
      <c r="I34" s="13">
        <v>16688</v>
      </c>
      <c r="J34" s="13">
        <v>16689</v>
      </c>
      <c r="K34" s="13">
        <v>15426</v>
      </c>
      <c r="L34" s="13">
        <v>13379</v>
      </c>
      <c r="M34" s="13">
        <v>11598</v>
      </c>
      <c r="N34" s="13">
        <v>12104</v>
      </c>
      <c r="O34" s="13">
        <v>13383</v>
      </c>
      <c r="P34" s="13">
        <v>14418</v>
      </c>
      <c r="Q34" s="13">
        <v>15865</v>
      </c>
      <c r="R34" s="13">
        <v>16599</v>
      </c>
      <c r="S34" s="13">
        <v>16548</v>
      </c>
      <c r="T34" s="13">
        <v>16347</v>
      </c>
      <c r="U34" s="13">
        <v>16171</v>
      </c>
      <c r="V34" s="13">
        <v>16247</v>
      </c>
      <c r="W34" s="13">
        <v>15252</v>
      </c>
      <c r="X34" s="13">
        <v>13526</v>
      </c>
      <c r="Y34" s="13">
        <v>12587</v>
      </c>
      <c r="Z34" s="13">
        <v>13116</v>
      </c>
      <c r="AA34" s="13">
        <v>13058</v>
      </c>
      <c r="AB34" s="13">
        <v>14505</v>
      </c>
      <c r="AC34" s="13">
        <v>15393</v>
      </c>
      <c r="AD34" s="13">
        <v>16059</v>
      </c>
      <c r="AE34" s="13">
        <v>16867</v>
      </c>
      <c r="AF34" s="13">
        <v>17272</v>
      </c>
      <c r="AG34" s="13">
        <v>15835</v>
      </c>
      <c r="AH34" s="13">
        <v>10841</v>
      </c>
      <c r="AI34" s="13">
        <v>10705</v>
      </c>
      <c r="AJ34" s="13">
        <v>11235</v>
      </c>
      <c r="AK34" s="13">
        <v>12028</v>
      </c>
      <c r="AL34" s="14">
        <v>12375</v>
      </c>
      <c r="AM34" s="14">
        <v>10205</v>
      </c>
      <c r="AN34" s="14">
        <v>10720</v>
      </c>
      <c r="AO34" s="14">
        <v>11480</v>
      </c>
      <c r="AP34" s="14">
        <v>12097</v>
      </c>
      <c r="AQ34" s="14">
        <v>12543</v>
      </c>
      <c r="AR34" s="14">
        <v>12761</v>
      </c>
      <c r="AS34" s="14">
        <v>12797</v>
      </c>
      <c r="AT34" s="14">
        <v>12714</v>
      </c>
      <c r="AU34" s="14">
        <v>12452</v>
      </c>
      <c r="AV34" s="14">
        <v>11670</v>
      </c>
      <c r="AW34" s="14">
        <v>10742</v>
      </c>
      <c r="AX34" s="14">
        <v>9550</v>
      </c>
      <c r="AY34" s="14">
        <v>9329</v>
      </c>
      <c r="AZ34" s="14">
        <v>10308</v>
      </c>
      <c r="BA34" s="14">
        <v>8478</v>
      </c>
      <c r="BB34" s="14">
        <v>8402</v>
      </c>
      <c r="BC34" s="14">
        <v>9320</v>
      </c>
      <c r="BD34" s="14">
        <v>9271</v>
      </c>
    </row>
    <row r="35" spans="1:56" x14ac:dyDescent="0.35">
      <c r="A35" s="8"/>
      <c r="B35" s="12" t="str">
        <f>$B$7</f>
        <v>Commercial</v>
      </c>
      <c r="C35" s="13">
        <v>1255</v>
      </c>
      <c r="D35" s="13">
        <v>2443</v>
      </c>
      <c r="E35" s="13">
        <v>3921</v>
      </c>
      <c r="F35" s="13">
        <v>4676</v>
      </c>
      <c r="G35" s="13">
        <v>1937</v>
      </c>
      <c r="H35" s="13">
        <v>1533</v>
      </c>
      <c r="I35" s="13">
        <v>1290</v>
      </c>
      <c r="J35" s="13">
        <v>1081</v>
      </c>
      <c r="K35" s="13">
        <v>910</v>
      </c>
      <c r="L35" s="13">
        <v>680</v>
      </c>
      <c r="M35" s="13">
        <v>657</v>
      </c>
      <c r="N35" s="13">
        <v>858</v>
      </c>
      <c r="O35" s="13">
        <v>1314</v>
      </c>
      <c r="P35" s="13">
        <v>2308</v>
      </c>
      <c r="Q35" s="13">
        <v>3876</v>
      </c>
      <c r="R35" s="13">
        <v>3362</v>
      </c>
      <c r="S35" s="13">
        <v>2040</v>
      </c>
      <c r="T35" s="13">
        <v>1595</v>
      </c>
      <c r="U35" s="13">
        <v>1238</v>
      </c>
      <c r="V35" s="13">
        <v>1031</v>
      </c>
      <c r="W35" s="13">
        <v>850</v>
      </c>
      <c r="X35" s="13">
        <v>604</v>
      </c>
      <c r="Y35" s="13">
        <v>546</v>
      </c>
      <c r="Z35" s="13">
        <v>917</v>
      </c>
      <c r="AA35" s="13">
        <v>2130</v>
      </c>
      <c r="AB35" s="13">
        <v>3792</v>
      </c>
      <c r="AC35" s="13">
        <v>4444</v>
      </c>
      <c r="AD35" s="13">
        <v>3832</v>
      </c>
      <c r="AE35" s="13">
        <v>2842</v>
      </c>
      <c r="AF35" s="13">
        <v>2514</v>
      </c>
      <c r="AG35" s="13">
        <v>2301</v>
      </c>
      <c r="AH35" s="13">
        <v>1925</v>
      </c>
      <c r="AI35" s="13">
        <v>1726</v>
      </c>
      <c r="AJ35" s="13">
        <v>1312</v>
      </c>
      <c r="AK35" s="13">
        <v>1109</v>
      </c>
      <c r="AL35" s="14">
        <v>1128</v>
      </c>
      <c r="AM35" s="14">
        <v>1413</v>
      </c>
      <c r="AN35" s="14">
        <v>2497</v>
      </c>
      <c r="AO35" s="14">
        <v>3273</v>
      </c>
      <c r="AP35" s="14">
        <v>2698</v>
      </c>
      <c r="AQ35" s="14">
        <v>1855</v>
      </c>
      <c r="AR35" s="14">
        <v>1558</v>
      </c>
      <c r="AS35" s="14">
        <v>1352</v>
      </c>
      <c r="AT35" s="14">
        <v>1117</v>
      </c>
      <c r="AU35" s="14">
        <v>1063</v>
      </c>
      <c r="AV35" s="14">
        <v>907</v>
      </c>
      <c r="AW35" s="14">
        <v>789</v>
      </c>
      <c r="AX35" s="14">
        <v>919</v>
      </c>
      <c r="AY35" s="14">
        <v>1369</v>
      </c>
      <c r="AZ35" s="14">
        <v>3190</v>
      </c>
      <c r="BA35" s="14">
        <v>4536</v>
      </c>
      <c r="BB35" s="14">
        <v>5033</v>
      </c>
      <c r="BC35" s="14">
        <v>2562</v>
      </c>
      <c r="BD35" s="14">
        <v>2106</v>
      </c>
    </row>
    <row r="36" spans="1:56" x14ac:dyDescent="0.35">
      <c r="A36" s="8"/>
      <c r="B36" s="12" t="str">
        <f>$B$8</f>
        <v>GMB</v>
      </c>
      <c r="C36" s="13">
        <v>4</v>
      </c>
      <c r="D36" s="13">
        <v>8</v>
      </c>
      <c r="E36" s="13">
        <v>9</v>
      </c>
      <c r="F36" s="13">
        <v>9</v>
      </c>
      <c r="G36" s="13">
        <v>9</v>
      </c>
      <c r="H36" s="13">
        <v>9</v>
      </c>
      <c r="I36" s="13">
        <v>8</v>
      </c>
      <c r="J36" s="13">
        <v>13</v>
      </c>
      <c r="K36" s="13">
        <v>9</v>
      </c>
      <c r="L36" s="13">
        <v>10</v>
      </c>
      <c r="M36" s="13">
        <v>9</v>
      </c>
      <c r="N36" s="13">
        <v>8</v>
      </c>
      <c r="O36" s="13">
        <v>8</v>
      </c>
      <c r="P36" s="13">
        <v>9</v>
      </c>
      <c r="Q36" s="13">
        <v>11</v>
      </c>
      <c r="R36" s="13">
        <v>10</v>
      </c>
      <c r="S36" s="13">
        <v>6</v>
      </c>
      <c r="T36" s="13">
        <v>5</v>
      </c>
      <c r="U36" s="13">
        <v>8</v>
      </c>
      <c r="V36" s="13">
        <v>7</v>
      </c>
      <c r="W36" s="13">
        <v>7</v>
      </c>
      <c r="X36" s="13">
        <v>6</v>
      </c>
      <c r="Y36" s="13">
        <v>6</v>
      </c>
      <c r="Z36" s="13">
        <v>5</v>
      </c>
      <c r="AA36" s="13">
        <v>6</v>
      </c>
      <c r="AB36" s="13">
        <v>12</v>
      </c>
      <c r="AC36" s="13">
        <v>12</v>
      </c>
      <c r="AD36" s="13">
        <v>13</v>
      </c>
      <c r="AE36" s="13">
        <v>10</v>
      </c>
      <c r="AF36" s="13">
        <v>11</v>
      </c>
      <c r="AG36" s="13">
        <v>7</v>
      </c>
      <c r="AH36" s="13">
        <v>9</v>
      </c>
      <c r="AI36" s="13">
        <v>6</v>
      </c>
      <c r="AJ36" s="13">
        <v>2</v>
      </c>
      <c r="AK36" s="13">
        <v>3</v>
      </c>
      <c r="AL36" s="14">
        <v>6</v>
      </c>
      <c r="AM36" s="14">
        <v>6</v>
      </c>
      <c r="AN36" s="14">
        <v>6</v>
      </c>
      <c r="AO36" s="14">
        <v>8</v>
      </c>
      <c r="AP36" s="14">
        <v>10</v>
      </c>
      <c r="AQ36" s="14">
        <v>8</v>
      </c>
      <c r="AR36" s="14">
        <v>6</v>
      </c>
      <c r="AS36" s="14">
        <v>5</v>
      </c>
      <c r="AT36" s="14">
        <v>7</v>
      </c>
      <c r="AU36" s="14">
        <v>9</v>
      </c>
      <c r="AV36" s="14">
        <v>5</v>
      </c>
      <c r="AW36" s="14">
        <v>4</v>
      </c>
      <c r="AX36" s="14">
        <v>6</v>
      </c>
      <c r="AY36" s="14">
        <v>6</v>
      </c>
      <c r="AZ36" s="14">
        <v>13</v>
      </c>
      <c r="BA36" s="14">
        <v>14</v>
      </c>
      <c r="BB36" s="14">
        <v>12</v>
      </c>
      <c r="BC36" s="14">
        <v>10</v>
      </c>
      <c r="BD36" s="14">
        <v>6</v>
      </c>
    </row>
    <row r="37" spans="1:56" x14ac:dyDescent="0.35">
      <c r="A37" s="8"/>
      <c r="B37" s="12" t="str">
        <f>$B$9</f>
        <v>GTS</v>
      </c>
      <c r="C37" s="13">
        <v>6</v>
      </c>
      <c r="D37" s="13">
        <v>10</v>
      </c>
      <c r="E37" s="13">
        <v>9</v>
      </c>
      <c r="F37">
        <v>14</v>
      </c>
      <c r="G37">
        <v>7</v>
      </c>
      <c r="H37">
        <v>10</v>
      </c>
      <c r="I37">
        <v>6</v>
      </c>
      <c r="J37">
        <v>7</v>
      </c>
      <c r="K37">
        <v>9</v>
      </c>
      <c r="L37">
        <v>7</v>
      </c>
      <c r="M37">
        <v>6</v>
      </c>
      <c r="N37">
        <v>8</v>
      </c>
      <c r="O37">
        <v>8</v>
      </c>
      <c r="P37">
        <v>6</v>
      </c>
      <c r="Q37">
        <v>13</v>
      </c>
      <c r="R37">
        <v>5</v>
      </c>
      <c r="S37">
        <v>6</v>
      </c>
      <c r="T37">
        <v>12</v>
      </c>
      <c r="U37">
        <v>10</v>
      </c>
      <c r="V37">
        <v>8</v>
      </c>
      <c r="W37">
        <v>7</v>
      </c>
      <c r="X37">
        <v>2</v>
      </c>
      <c r="Y37">
        <v>7</v>
      </c>
      <c r="Z37">
        <v>7</v>
      </c>
      <c r="AA37">
        <v>25</v>
      </c>
      <c r="AB37">
        <v>32</v>
      </c>
      <c r="AC37">
        <v>21</v>
      </c>
      <c r="AD37" s="13">
        <v>27</v>
      </c>
      <c r="AE37" s="13">
        <v>30</v>
      </c>
      <c r="AF37" s="13">
        <v>26</v>
      </c>
      <c r="AG37">
        <v>27</v>
      </c>
      <c r="AH37">
        <v>27</v>
      </c>
      <c r="AI37" s="16">
        <v>25</v>
      </c>
      <c r="AJ37" s="16">
        <v>22</v>
      </c>
      <c r="AK37" s="16">
        <v>22</v>
      </c>
      <c r="AL37" s="16">
        <v>17</v>
      </c>
      <c r="AM37" s="16">
        <v>17</v>
      </c>
      <c r="AN37" s="16">
        <v>14</v>
      </c>
      <c r="AO37">
        <v>13</v>
      </c>
      <c r="AP37" s="16">
        <v>16</v>
      </c>
      <c r="AQ37" s="16">
        <v>21</v>
      </c>
      <c r="AR37" s="17">
        <v>21</v>
      </c>
      <c r="AS37" s="17">
        <v>17</v>
      </c>
      <c r="AT37" s="17">
        <v>19</v>
      </c>
      <c r="AU37" s="17">
        <v>25</v>
      </c>
      <c r="AV37" s="17">
        <v>16</v>
      </c>
      <c r="AW37" s="17">
        <v>14</v>
      </c>
      <c r="AX37" s="17">
        <v>9</v>
      </c>
      <c r="AY37" s="17">
        <v>14</v>
      </c>
      <c r="AZ37" s="17">
        <v>10</v>
      </c>
      <c r="BA37" s="17">
        <v>15</v>
      </c>
      <c r="BB37" s="17">
        <v>16</v>
      </c>
      <c r="BC37" s="17">
        <v>15</v>
      </c>
      <c r="BD37" s="17">
        <v>9</v>
      </c>
    </row>
    <row r="38" spans="1:56" ht="15" thickBot="1" x14ac:dyDescent="0.4">
      <c r="A38" s="8"/>
      <c r="B38" s="18" t="str">
        <f>$B$10</f>
        <v>Total</v>
      </c>
      <c r="C38" s="19">
        <f>SUM(C33:C37)</f>
        <v>71176</v>
      </c>
      <c r="D38" s="19">
        <f t="shared" ref="D38:AC38" si="8">SUM(D33:D37)</f>
        <v>97123</v>
      </c>
      <c r="E38" s="19">
        <f t="shared" si="8"/>
        <v>121640</v>
      </c>
      <c r="F38" s="19">
        <f t="shared" si="8"/>
        <v>141058</v>
      </c>
      <c r="G38" s="19">
        <f t="shared" si="8"/>
        <v>109617</v>
      </c>
      <c r="H38" s="19">
        <f t="shared" si="8"/>
        <v>91163</v>
      </c>
      <c r="I38" s="19">
        <f t="shared" si="8"/>
        <v>79778</v>
      </c>
      <c r="J38" s="19">
        <f t="shared" si="8"/>
        <v>72804</v>
      </c>
      <c r="K38" s="19">
        <f t="shared" si="8"/>
        <v>65074</v>
      </c>
      <c r="L38" s="19">
        <f t="shared" si="8"/>
        <v>53432</v>
      </c>
      <c r="M38" s="19">
        <f t="shared" si="8"/>
        <v>50034</v>
      </c>
      <c r="N38" s="19">
        <f t="shared" si="8"/>
        <v>59629</v>
      </c>
      <c r="O38" s="19">
        <f t="shared" si="8"/>
        <v>75429</v>
      </c>
      <c r="P38" s="19">
        <f t="shared" si="8"/>
        <v>101909</v>
      </c>
      <c r="Q38" s="19">
        <f t="shared" si="8"/>
        <v>128508</v>
      </c>
      <c r="R38" s="19">
        <f t="shared" si="8"/>
        <v>128226</v>
      </c>
      <c r="S38" s="19">
        <f t="shared" si="8"/>
        <v>109428</v>
      </c>
      <c r="T38" s="19">
        <f t="shared" si="8"/>
        <v>90713</v>
      </c>
      <c r="U38" s="19">
        <f t="shared" si="8"/>
        <v>79160</v>
      </c>
      <c r="V38" s="19">
        <f t="shared" si="8"/>
        <v>72973</v>
      </c>
      <c r="W38" s="19">
        <f t="shared" si="8"/>
        <v>65530</v>
      </c>
      <c r="X38" s="19">
        <f t="shared" si="8"/>
        <v>53777</v>
      </c>
      <c r="Y38" s="19">
        <f t="shared" si="8"/>
        <v>51437</v>
      </c>
      <c r="Z38" s="19">
        <f t="shared" si="8"/>
        <v>63103</v>
      </c>
      <c r="AA38" s="19">
        <f t="shared" si="8"/>
        <v>83346</v>
      </c>
      <c r="AB38" s="19">
        <f t="shared" si="8"/>
        <v>104981</v>
      </c>
      <c r="AC38" s="19">
        <f t="shared" si="8"/>
        <v>112918</v>
      </c>
      <c r="AD38">
        <v>1491291.07</v>
      </c>
      <c r="AE38" s="19">
        <f>SUM(AE33:AE37)</f>
        <v>107835</v>
      </c>
      <c r="AF38" s="19">
        <f>SUM(AF33:AF37)</f>
        <v>101230</v>
      </c>
      <c r="AG38" s="19">
        <f>SUM(AG33:AG37)</f>
        <v>93188</v>
      </c>
      <c r="AH38" s="19">
        <f>SUM(AH33:AH37)</f>
        <v>84274</v>
      </c>
      <c r="AI38" s="19">
        <f>SUM(AI33:AI37)</f>
        <v>78505</v>
      </c>
      <c r="AJ38" s="19">
        <f t="shared" ref="AJ38:AL38" si="9">SUM(AJ33:AJ37)</f>
        <v>65407</v>
      </c>
      <c r="AK38" s="19">
        <f t="shared" si="9"/>
        <v>59635</v>
      </c>
      <c r="AL38" s="20">
        <f t="shared" si="9"/>
        <v>56520</v>
      </c>
      <c r="AM38" s="20">
        <v>63164</v>
      </c>
      <c r="AN38" s="20">
        <f t="shared" ref="AN38:BD38" si="10">SUM(AN33:AN37)</f>
        <v>82233</v>
      </c>
      <c r="AO38" s="20">
        <f t="shared" si="10"/>
        <v>94369</v>
      </c>
      <c r="AP38" s="20">
        <f t="shared" si="10"/>
        <v>91141</v>
      </c>
      <c r="AQ38" s="20">
        <f t="shared" si="10"/>
        <v>81340</v>
      </c>
      <c r="AR38" s="20">
        <f t="shared" si="10"/>
        <v>73848</v>
      </c>
      <c r="AS38" s="20">
        <f t="shared" si="10"/>
        <v>67688</v>
      </c>
      <c r="AT38" s="20">
        <f t="shared" si="10"/>
        <v>61309</v>
      </c>
      <c r="AU38" s="20">
        <f t="shared" si="10"/>
        <v>57234</v>
      </c>
      <c r="AV38" s="20">
        <f t="shared" si="10"/>
        <v>49243</v>
      </c>
      <c r="AW38" s="20">
        <f t="shared" si="10"/>
        <v>46551</v>
      </c>
      <c r="AX38" s="20">
        <f t="shared" si="10"/>
        <v>50502</v>
      </c>
      <c r="AY38" s="20">
        <f t="shared" si="10"/>
        <v>60641</v>
      </c>
      <c r="AZ38" s="20">
        <f t="shared" si="10"/>
        <v>93501</v>
      </c>
      <c r="BA38" s="20">
        <f t="shared" si="10"/>
        <v>112905</v>
      </c>
      <c r="BB38" s="20">
        <f t="shared" si="10"/>
        <v>122272</v>
      </c>
      <c r="BC38" s="20">
        <f t="shared" si="10"/>
        <v>99194</v>
      </c>
      <c r="BD38" s="20">
        <f t="shared" si="10"/>
        <v>83503</v>
      </c>
    </row>
    <row r="39" spans="1:56" x14ac:dyDescent="0.35">
      <c r="A39" s="8">
        <f>+A32+1</f>
        <v>6</v>
      </c>
      <c r="B39" s="21" t="s">
        <v>12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x14ac:dyDescent="0.35">
      <c r="A40" s="8"/>
      <c r="B40" s="12" t="str">
        <f>$B$5</f>
        <v>Residential</v>
      </c>
      <c r="C40" s="25">
        <v>34123200.479999997</v>
      </c>
      <c r="D40" s="25">
        <v>35960376.189999998</v>
      </c>
      <c r="E40" s="25">
        <v>21750985.890000001</v>
      </c>
      <c r="F40" s="25">
        <v>12593939.369999999</v>
      </c>
      <c r="G40" s="25">
        <v>7492716.8799999999</v>
      </c>
      <c r="H40" s="25">
        <v>6788486.4800000004</v>
      </c>
      <c r="I40" s="25">
        <v>6261941.3300000001</v>
      </c>
      <c r="J40" s="25">
        <v>7451653.8099999996</v>
      </c>
      <c r="K40" s="25">
        <v>11926990.140000001</v>
      </c>
      <c r="L40" s="25">
        <v>20873212.670000002</v>
      </c>
      <c r="M40" s="25">
        <v>27911430.84</v>
      </c>
      <c r="N40" s="25">
        <v>38177741.390000001</v>
      </c>
      <c r="O40" s="25">
        <v>41248603.640000001</v>
      </c>
      <c r="P40" s="25">
        <v>31088107.949999999</v>
      </c>
      <c r="Q40" s="25">
        <v>21245294.57</v>
      </c>
      <c r="R40" s="25">
        <v>13073602.220000001</v>
      </c>
      <c r="S40" s="25">
        <v>7861565.8099999996</v>
      </c>
      <c r="T40" s="25">
        <v>6999113.1699999999</v>
      </c>
      <c r="U40" s="25">
        <v>6675847.6600000001</v>
      </c>
      <c r="V40" s="25">
        <v>7292917.3300000001</v>
      </c>
      <c r="W40" s="25">
        <v>10922564.279999999</v>
      </c>
      <c r="X40" s="25">
        <v>16196825.42</v>
      </c>
      <c r="Y40" s="25">
        <v>18470678.25</v>
      </c>
      <c r="Z40" s="25">
        <v>23323081.23</v>
      </c>
      <c r="AA40" s="25">
        <v>24177828.050000001</v>
      </c>
      <c r="AB40" s="25">
        <v>21410129.59</v>
      </c>
      <c r="AC40" s="25">
        <v>19144972.670000002</v>
      </c>
      <c r="AD40" s="25">
        <v>11877691.57</v>
      </c>
      <c r="AE40" s="25">
        <v>7389255.1500000004</v>
      </c>
      <c r="AF40" s="25">
        <v>7286453.9199999999</v>
      </c>
      <c r="AG40" s="25">
        <v>7382594</v>
      </c>
      <c r="AH40" s="25">
        <v>8207681.2699999996</v>
      </c>
      <c r="AI40" s="25">
        <v>10820321.449999999</v>
      </c>
      <c r="AJ40" s="25">
        <v>14600711.109999999</v>
      </c>
      <c r="AK40" s="25">
        <v>21017357.030000001</v>
      </c>
      <c r="AL40" s="26">
        <v>32236383.98</v>
      </c>
      <c r="AM40" s="26">
        <v>32808141.920000002</v>
      </c>
      <c r="AN40" s="26">
        <v>26014561.23</v>
      </c>
      <c r="AO40" s="26">
        <v>20455154.890000001</v>
      </c>
      <c r="AP40" s="26">
        <v>12750456.42</v>
      </c>
      <c r="AQ40" s="26">
        <v>7836788.7999999998</v>
      </c>
      <c r="AR40" s="26">
        <v>7312416.8200000003</v>
      </c>
      <c r="AS40" s="26">
        <v>7184622.75</v>
      </c>
      <c r="AT40" s="26">
        <v>7584268.3799999999</v>
      </c>
      <c r="AU40" s="26">
        <v>12082201.41</v>
      </c>
      <c r="AV40" s="14">
        <v>18201510.219999999</v>
      </c>
      <c r="AW40" s="27">
        <v>26142456.809999999</v>
      </c>
      <c r="AX40" s="27">
        <v>50597882.350000001</v>
      </c>
      <c r="AY40" s="27">
        <v>47221544</v>
      </c>
      <c r="AZ40" s="27">
        <v>45892009.509999998</v>
      </c>
      <c r="BA40" s="27">
        <v>33754615.299999997</v>
      </c>
      <c r="BB40" s="27">
        <v>19285673.91</v>
      </c>
      <c r="BC40" s="27">
        <v>9801276.7699999996</v>
      </c>
      <c r="BD40" s="27">
        <v>8799254.1400000006</v>
      </c>
    </row>
    <row r="41" spans="1:56" x14ac:dyDescent="0.35">
      <c r="A41" s="8"/>
      <c r="B41" s="12" t="str">
        <f>$B$6</f>
        <v>PIPP/CAP</v>
      </c>
      <c r="C41" s="25">
        <v>1766104.79</v>
      </c>
      <c r="D41" s="25">
        <v>1286497.9099999999</v>
      </c>
      <c r="E41" s="25">
        <v>927344.47</v>
      </c>
      <c r="F41" s="25">
        <v>924668.82</v>
      </c>
      <c r="G41" s="25">
        <v>810066.12</v>
      </c>
      <c r="H41" s="25">
        <v>790675.98</v>
      </c>
      <c r="I41" s="25">
        <v>815401</v>
      </c>
      <c r="J41" s="25">
        <v>1090126.32</v>
      </c>
      <c r="K41" s="25">
        <v>1789883.68</v>
      </c>
      <c r="L41" s="25">
        <v>2970993.88</v>
      </c>
      <c r="M41" s="25">
        <v>2664373.33</v>
      </c>
      <c r="N41" s="25">
        <v>2716849.19</v>
      </c>
      <c r="O41" s="25">
        <v>2541822.25</v>
      </c>
      <c r="P41" s="25">
        <v>1766235.94</v>
      </c>
      <c r="Q41" s="25">
        <v>1286497.9099999999</v>
      </c>
      <c r="R41" s="25">
        <v>927375.47</v>
      </c>
      <c r="S41" s="25">
        <v>814352.8</v>
      </c>
      <c r="T41" s="25">
        <v>777576.19</v>
      </c>
      <c r="U41" s="25">
        <v>814470.33</v>
      </c>
      <c r="V41" s="25">
        <v>970701.43</v>
      </c>
      <c r="W41" s="25">
        <v>1547928.38</v>
      </c>
      <c r="X41" s="25">
        <v>2138349.5099999998</v>
      </c>
      <c r="Y41" s="25">
        <v>2055160.33</v>
      </c>
      <c r="Z41" s="25">
        <v>1953057.36</v>
      </c>
      <c r="AA41" s="25">
        <v>1640192.1</v>
      </c>
      <c r="AB41" s="25">
        <v>1333656.45</v>
      </c>
      <c r="AC41" s="25">
        <v>1221284.43</v>
      </c>
      <c r="AD41" s="25">
        <v>867593.58</v>
      </c>
      <c r="AE41" s="25">
        <v>824367.28</v>
      </c>
      <c r="AF41" s="25">
        <v>822768.86</v>
      </c>
      <c r="AG41" s="25">
        <v>828114.44</v>
      </c>
      <c r="AH41" s="25">
        <v>739587.83</v>
      </c>
      <c r="AI41" s="25">
        <v>1075107.3999999999</v>
      </c>
      <c r="AJ41" s="25">
        <v>1596518.23</v>
      </c>
      <c r="AK41" s="25">
        <v>2032949.88</v>
      </c>
      <c r="AL41" s="26">
        <v>2371943.59</v>
      </c>
      <c r="AM41" s="26">
        <v>1621827.05</v>
      </c>
      <c r="AN41" s="26">
        <v>1180417.03</v>
      </c>
      <c r="AO41" s="26">
        <v>1059746.73</v>
      </c>
      <c r="AP41" s="26">
        <v>807023.7</v>
      </c>
      <c r="AQ41" s="26">
        <v>760470.87</v>
      </c>
      <c r="AR41" s="26">
        <v>760867.54</v>
      </c>
      <c r="AS41" s="26">
        <v>807779.3</v>
      </c>
      <c r="AT41" s="26">
        <v>1054949.93</v>
      </c>
      <c r="AU41" s="26">
        <v>1763320.8</v>
      </c>
      <c r="AV41" s="14">
        <v>2616018.4300000002</v>
      </c>
      <c r="AW41" s="27">
        <v>2679326.71</v>
      </c>
      <c r="AX41" s="27">
        <v>3470606.75</v>
      </c>
      <c r="AY41" s="27">
        <v>2293784</v>
      </c>
      <c r="AZ41" s="27">
        <v>2057416.02</v>
      </c>
      <c r="BA41" s="27">
        <v>1219730.44</v>
      </c>
      <c r="BB41" s="27">
        <v>741392.48</v>
      </c>
      <c r="BC41" s="27">
        <v>678180.76</v>
      </c>
      <c r="BD41" s="27">
        <v>676058.49</v>
      </c>
    </row>
    <row r="42" spans="1:56" x14ac:dyDescent="0.35">
      <c r="A42" s="8"/>
      <c r="B42" s="12" t="str">
        <f>$B$7</f>
        <v>Commercial</v>
      </c>
      <c r="C42" s="25">
        <v>3524642.79</v>
      </c>
      <c r="D42" s="25">
        <v>2027850.96</v>
      </c>
      <c r="E42" s="25">
        <v>1055480.8999999999</v>
      </c>
      <c r="F42" s="25">
        <v>986210.62</v>
      </c>
      <c r="G42" s="25">
        <v>560821.76000000001</v>
      </c>
      <c r="H42" s="25">
        <v>492284.56</v>
      </c>
      <c r="I42" s="25">
        <v>465595.92</v>
      </c>
      <c r="J42" s="25">
        <v>646360.86</v>
      </c>
      <c r="K42" s="25">
        <v>1214240.54</v>
      </c>
      <c r="L42" s="25">
        <v>2503710.73</v>
      </c>
      <c r="M42" s="25">
        <v>3438681.75</v>
      </c>
      <c r="N42" s="25">
        <v>4866315.0999999996</v>
      </c>
      <c r="O42" s="25">
        <v>5128177.41</v>
      </c>
      <c r="P42" s="25">
        <v>3525547.47</v>
      </c>
      <c r="Q42" s="25">
        <v>2028755.64</v>
      </c>
      <c r="R42" s="25">
        <v>1056385.58</v>
      </c>
      <c r="S42" s="25">
        <v>616232.52</v>
      </c>
      <c r="T42" s="25">
        <v>534084.51</v>
      </c>
      <c r="U42" s="25">
        <v>444045.37</v>
      </c>
      <c r="V42" s="25">
        <v>513115.2</v>
      </c>
      <c r="W42" s="25">
        <v>1012419.71</v>
      </c>
      <c r="X42" s="25">
        <v>2177660.2200000002</v>
      </c>
      <c r="Y42" s="25">
        <v>2681296.4700000002</v>
      </c>
      <c r="Z42" s="25">
        <v>3723128.74</v>
      </c>
      <c r="AA42" s="25">
        <v>5100736.01</v>
      </c>
      <c r="AB42" s="25">
        <v>3245338.74</v>
      </c>
      <c r="AC42" s="25">
        <v>2236315.77</v>
      </c>
      <c r="AD42" s="25">
        <v>1431221.39</v>
      </c>
      <c r="AE42" s="25">
        <v>790016.27</v>
      </c>
      <c r="AF42" s="25">
        <v>679492.45</v>
      </c>
      <c r="AG42" s="25">
        <v>734127.6</v>
      </c>
      <c r="AH42" s="25">
        <v>895838.04</v>
      </c>
      <c r="AI42" s="25">
        <v>1274706.6200000001</v>
      </c>
      <c r="AJ42" s="25">
        <v>2415114.64</v>
      </c>
      <c r="AK42" s="25">
        <v>3028486.79</v>
      </c>
      <c r="AL42" s="26">
        <v>4489548.82</v>
      </c>
      <c r="AM42" s="26">
        <v>4535192.32</v>
      </c>
      <c r="AN42" s="26">
        <v>2924396.64</v>
      </c>
      <c r="AO42" s="26">
        <v>2239528.92</v>
      </c>
      <c r="AP42" s="26">
        <v>1147239.3700000001</v>
      </c>
      <c r="AQ42" s="26">
        <v>782424.39</v>
      </c>
      <c r="AR42" s="26">
        <v>715095.82</v>
      </c>
      <c r="AS42" s="26">
        <v>664687.16</v>
      </c>
      <c r="AT42" s="26">
        <v>664256.9</v>
      </c>
      <c r="AU42" s="26">
        <v>2008477.77</v>
      </c>
      <c r="AV42" s="14">
        <v>3833985.37</v>
      </c>
      <c r="AW42" s="27">
        <v>4689941.29</v>
      </c>
      <c r="AX42" s="27">
        <v>6977817.8700000001</v>
      </c>
      <c r="AY42" s="27">
        <v>5730207</v>
      </c>
      <c r="AZ42" s="27">
        <v>5389139.5800000001</v>
      </c>
      <c r="BA42" s="27">
        <v>3543018.59</v>
      </c>
      <c r="BB42" s="27">
        <v>1769562.52</v>
      </c>
      <c r="BC42" s="27">
        <v>897274.82</v>
      </c>
      <c r="BD42" s="27">
        <v>986947.52</v>
      </c>
    </row>
    <row r="43" spans="1:56" x14ac:dyDescent="0.35">
      <c r="A43" s="8"/>
      <c r="B43" s="12" t="str">
        <f>$B$8</f>
        <v>GMB</v>
      </c>
      <c r="C43" s="25">
        <v>92976.69</v>
      </c>
      <c r="D43" s="25">
        <v>51490.3</v>
      </c>
      <c r="E43" s="25">
        <v>27410.080000000002</v>
      </c>
      <c r="F43" s="25">
        <v>33472.870000000003</v>
      </c>
      <c r="G43" s="25">
        <v>29712.83</v>
      </c>
      <c r="H43" s="25">
        <v>37236.379999999997</v>
      </c>
      <c r="I43" s="25">
        <v>47770.66</v>
      </c>
      <c r="J43" s="25">
        <v>64690.67</v>
      </c>
      <c r="K43" s="25">
        <v>155338.22</v>
      </c>
      <c r="L43" s="25">
        <v>144472.03</v>
      </c>
      <c r="M43" s="25">
        <v>192430.77</v>
      </c>
      <c r="N43" s="25">
        <v>217240.63</v>
      </c>
      <c r="O43" s="25">
        <v>203391.51</v>
      </c>
      <c r="P43" s="25">
        <v>93007.08</v>
      </c>
      <c r="Q43" s="25">
        <v>51520.69</v>
      </c>
      <c r="R43" s="25">
        <v>27440.47</v>
      </c>
      <c r="S43" s="25">
        <v>82675.87</v>
      </c>
      <c r="T43" s="25">
        <v>16550.8</v>
      </c>
      <c r="U43" s="25">
        <v>67274.649999999994</v>
      </c>
      <c r="V43" s="25">
        <v>13946.72</v>
      </c>
      <c r="W43" s="25">
        <v>59900.99</v>
      </c>
      <c r="X43" s="25">
        <v>90702.09</v>
      </c>
      <c r="Y43" s="25">
        <v>143458.1</v>
      </c>
      <c r="Z43" s="25">
        <v>93931.62</v>
      </c>
      <c r="AA43" s="25">
        <v>103721.03</v>
      </c>
      <c r="AB43" s="25">
        <v>73860.100000000006</v>
      </c>
      <c r="AC43" s="25">
        <v>67568.399999999994</v>
      </c>
      <c r="AD43" s="25">
        <v>44245.11</v>
      </c>
      <c r="AE43" s="25">
        <v>46174.05</v>
      </c>
      <c r="AF43" s="25">
        <v>27400.22</v>
      </c>
      <c r="AG43" s="25">
        <v>44339.11</v>
      </c>
      <c r="AH43" s="25">
        <v>67130.740000000005</v>
      </c>
      <c r="AI43" s="25">
        <v>49221.11</v>
      </c>
      <c r="AJ43" s="25">
        <v>141766.57999999999</v>
      </c>
      <c r="AK43" s="25">
        <v>126371.59</v>
      </c>
      <c r="AL43" s="26">
        <v>64959.99</v>
      </c>
      <c r="AM43" s="26">
        <v>158293.09</v>
      </c>
      <c r="AN43" s="26">
        <v>88605.4</v>
      </c>
      <c r="AO43" s="26">
        <v>29066.46</v>
      </c>
      <c r="AP43" s="26">
        <v>27615.74</v>
      </c>
      <c r="AQ43" s="26">
        <v>10997.42</v>
      </c>
      <c r="AR43" s="26">
        <v>103930.66</v>
      </c>
      <c r="AS43" s="26">
        <v>35546.94</v>
      </c>
      <c r="AT43" s="26">
        <v>25981.21</v>
      </c>
      <c r="AU43" s="26">
        <v>89757.21</v>
      </c>
      <c r="AV43" s="14">
        <v>110928.05</v>
      </c>
      <c r="AW43" s="27">
        <v>44199.040000000001</v>
      </c>
      <c r="AX43" s="27">
        <v>233697.62</v>
      </c>
      <c r="AY43" s="27">
        <v>81878</v>
      </c>
      <c r="AZ43" s="27">
        <v>56942.32</v>
      </c>
      <c r="BA43" s="27">
        <v>16332.3</v>
      </c>
      <c r="BB43" s="27">
        <v>14374.66</v>
      </c>
      <c r="BC43" s="27">
        <v>49099.51</v>
      </c>
      <c r="BD43" s="27">
        <v>173810.19</v>
      </c>
    </row>
    <row r="44" spans="1:56" x14ac:dyDescent="0.35">
      <c r="A44" s="8"/>
      <c r="B44" s="28" t="str">
        <f>$B$9</f>
        <v>GTS</v>
      </c>
      <c r="C44" s="25">
        <v>690055.71</v>
      </c>
      <c r="D44" s="25">
        <v>824939.19</v>
      </c>
      <c r="E44" s="25">
        <v>561077.56000000006</v>
      </c>
      <c r="F44" s="29">
        <v>681104.13</v>
      </c>
      <c r="G44" s="29">
        <v>300933.44</v>
      </c>
      <c r="H44" s="29">
        <v>886438.36</v>
      </c>
      <c r="I44" s="29">
        <v>416848.33</v>
      </c>
      <c r="J44" s="29">
        <v>754271.34</v>
      </c>
      <c r="K44" s="29">
        <v>1246914.8799999999</v>
      </c>
      <c r="L44" s="29">
        <v>780328.51</v>
      </c>
      <c r="M44" s="29">
        <v>950876.09</v>
      </c>
      <c r="N44" s="29">
        <v>734779.21</v>
      </c>
      <c r="O44" s="29">
        <v>1192722.07</v>
      </c>
      <c r="P44" s="29">
        <v>690055.71</v>
      </c>
      <c r="Q44" s="29">
        <v>701056.25</v>
      </c>
      <c r="R44" s="29">
        <v>541294.88</v>
      </c>
      <c r="S44" s="29">
        <v>409524.94</v>
      </c>
      <c r="T44" s="29">
        <v>706194.88</v>
      </c>
      <c r="U44" s="29">
        <v>454740.55</v>
      </c>
      <c r="V44" s="29">
        <v>583321.43999999994</v>
      </c>
      <c r="W44" s="29">
        <v>2032255.8</v>
      </c>
      <c r="X44" s="29">
        <v>961955.38</v>
      </c>
      <c r="Y44" s="29">
        <v>2284219.52</v>
      </c>
      <c r="Z44" s="29">
        <v>1637523.28</v>
      </c>
      <c r="AA44" s="29">
        <v>1981128.62</v>
      </c>
      <c r="AB44" s="29">
        <v>1738240.7</v>
      </c>
      <c r="AC44" s="29">
        <v>1018440.23</v>
      </c>
      <c r="AD44" s="25">
        <v>1491291.07</v>
      </c>
      <c r="AE44" s="30">
        <v>1128115.3899999999</v>
      </c>
      <c r="AF44" s="30">
        <v>1070855.49</v>
      </c>
      <c r="AG44" s="30">
        <v>847244.17</v>
      </c>
      <c r="AH44" s="30">
        <v>1383315.22</v>
      </c>
      <c r="AI44" s="31">
        <v>2111458.89</v>
      </c>
      <c r="AJ44" s="31">
        <v>2032435.72</v>
      </c>
      <c r="AK44" s="31">
        <v>3314417.98</v>
      </c>
      <c r="AL44" s="31">
        <v>1564776.81</v>
      </c>
      <c r="AM44" s="31">
        <v>1658434.27</v>
      </c>
      <c r="AN44" s="31">
        <v>1108781.3</v>
      </c>
      <c r="AO44" s="30">
        <v>596616.42000000004</v>
      </c>
      <c r="AP44" s="30">
        <v>916005.8</v>
      </c>
      <c r="AQ44" s="32">
        <v>728459.89</v>
      </c>
      <c r="AR44" s="32">
        <v>881290.26</v>
      </c>
      <c r="AS44" s="32">
        <v>852193.72</v>
      </c>
      <c r="AT44" s="32">
        <v>1123704.97</v>
      </c>
      <c r="AU44" s="32">
        <v>1438923.96</v>
      </c>
      <c r="AV44" s="32">
        <v>1391708.36</v>
      </c>
      <c r="AW44" s="32">
        <v>2329366.44</v>
      </c>
      <c r="AX44" s="32">
        <v>1307252.6499999999</v>
      </c>
      <c r="AY44" s="32">
        <v>1825669.71</v>
      </c>
      <c r="AZ44" s="32">
        <v>1171564.3799999999</v>
      </c>
      <c r="BA44" s="32">
        <v>676625.03</v>
      </c>
      <c r="BB44" s="32">
        <v>797070.9</v>
      </c>
      <c r="BC44" s="32">
        <v>589033.73</v>
      </c>
      <c r="BD44" s="32">
        <v>804999.12</v>
      </c>
    </row>
    <row r="45" spans="1:56" ht="15" thickBot="1" x14ac:dyDescent="0.4">
      <c r="A45" s="8"/>
      <c r="B45" s="22" t="str">
        <f>$B$10</f>
        <v>Total</v>
      </c>
      <c r="C45" s="33">
        <f>SUM(C40:C44)</f>
        <v>40196980.459999993</v>
      </c>
      <c r="D45" s="33">
        <f t="shared" ref="D45:AL45" si="11">SUM(D40:D44)</f>
        <v>40151154.54999999</v>
      </c>
      <c r="E45" s="33">
        <f t="shared" si="11"/>
        <v>24322298.899999995</v>
      </c>
      <c r="F45" s="33">
        <f t="shared" si="11"/>
        <v>15219395.809999999</v>
      </c>
      <c r="G45" s="33">
        <f t="shared" si="11"/>
        <v>9194251.0299999993</v>
      </c>
      <c r="H45" s="33">
        <f t="shared" si="11"/>
        <v>8995121.7599999998</v>
      </c>
      <c r="I45" s="33">
        <f t="shared" si="11"/>
        <v>8007557.2400000002</v>
      </c>
      <c r="J45" s="33">
        <f t="shared" si="11"/>
        <v>10007102.999999998</v>
      </c>
      <c r="K45" s="33">
        <f t="shared" si="11"/>
        <v>16333367.460000001</v>
      </c>
      <c r="L45" s="33">
        <f t="shared" si="11"/>
        <v>27272717.820000004</v>
      </c>
      <c r="M45" s="33">
        <f t="shared" si="11"/>
        <v>35157792.780000009</v>
      </c>
      <c r="N45" s="33">
        <f t="shared" si="11"/>
        <v>46712925.520000003</v>
      </c>
      <c r="O45" s="33">
        <f t="shared" si="11"/>
        <v>50314716.879999995</v>
      </c>
      <c r="P45" s="33">
        <f t="shared" si="11"/>
        <v>37162954.149999999</v>
      </c>
      <c r="Q45" s="33">
        <f t="shared" si="11"/>
        <v>25313125.060000002</v>
      </c>
      <c r="R45" s="33">
        <f t="shared" si="11"/>
        <v>15626098.620000003</v>
      </c>
      <c r="S45" s="33">
        <f t="shared" si="11"/>
        <v>9784351.9399999976</v>
      </c>
      <c r="T45" s="33">
        <f t="shared" si="11"/>
        <v>9033519.5499999989</v>
      </c>
      <c r="U45" s="33">
        <f t="shared" si="11"/>
        <v>8456378.5600000005</v>
      </c>
      <c r="V45" s="33">
        <f t="shared" si="11"/>
        <v>9374002.1199999992</v>
      </c>
      <c r="W45" s="33">
        <f t="shared" si="11"/>
        <v>15575069.160000002</v>
      </c>
      <c r="X45" s="33">
        <f t="shared" si="11"/>
        <v>21565492.619999997</v>
      </c>
      <c r="Y45" s="33">
        <f t="shared" si="11"/>
        <v>25634812.669999998</v>
      </c>
      <c r="Z45" s="33">
        <f t="shared" si="11"/>
        <v>30730722.23</v>
      </c>
      <c r="AA45" s="33">
        <f t="shared" si="11"/>
        <v>33003605.810000006</v>
      </c>
      <c r="AB45" s="33">
        <f t="shared" si="11"/>
        <v>27801225.580000002</v>
      </c>
      <c r="AC45" s="33">
        <f t="shared" si="11"/>
        <v>23688581.5</v>
      </c>
      <c r="AD45" s="33">
        <f t="shared" si="11"/>
        <v>15712042.720000001</v>
      </c>
      <c r="AE45" s="33">
        <f t="shared" si="11"/>
        <v>10177928.140000002</v>
      </c>
      <c r="AF45" s="33">
        <f t="shared" si="11"/>
        <v>9886970.9400000013</v>
      </c>
      <c r="AG45" s="33">
        <f t="shared" si="11"/>
        <v>9836419.3199999984</v>
      </c>
      <c r="AH45" s="33">
        <f t="shared" si="11"/>
        <v>11293553.100000001</v>
      </c>
      <c r="AI45" s="33">
        <f t="shared" si="11"/>
        <v>15330815.469999999</v>
      </c>
      <c r="AJ45" s="33">
        <f t="shared" si="11"/>
        <v>20786546.279999997</v>
      </c>
      <c r="AK45" s="33">
        <f t="shared" si="11"/>
        <v>29519583.27</v>
      </c>
      <c r="AL45" s="34">
        <f t="shared" si="11"/>
        <v>40727613.190000005</v>
      </c>
      <c r="AM45" s="34">
        <v>40781888.650000006</v>
      </c>
      <c r="AN45" s="34">
        <f t="shared" ref="AN45:BD45" si="12">SUM(AN40:AN44)</f>
        <v>31316761.600000001</v>
      </c>
      <c r="AO45" s="34">
        <f t="shared" si="12"/>
        <v>24380113.420000002</v>
      </c>
      <c r="AP45" s="34">
        <f t="shared" si="12"/>
        <v>15648341.029999999</v>
      </c>
      <c r="AQ45" s="34">
        <f t="shared" si="12"/>
        <v>10119141.370000001</v>
      </c>
      <c r="AR45" s="34">
        <f t="shared" si="12"/>
        <v>9773601.0999999996</v>
      </c>
      <c r="AS45" s="34">
        <f t="shared" si="12"/>
        <v>9544829.8699999992</v>
      </c>
      <c r="AT45" s="34">
        <f t="shared" si="12"/>
        <v>10453161.390000002</v>
      </c>
      <c r="AU45" s="34">
        <f t="shared" si="12"/>
        <v>17382681.150000002</v>
      </c>
      <c r="AV45" s="34">
        <f t="shared" si="12"/>
        <v>26154150.43</v>
      </c>
      <c r="AW45" s="35">
        <f t="shared" si="12"/>
        <v>35885290.289999999</v>
      </c>
      <c r="AX45" s="35">
        <f t="shared" si="12"/>
        <v>62587257.239999995</v>
      </c>
      <c r="AY45" s="35">
        <f t="shared" si="12"/>
        <v>57153082.710000001</v>
      </c>
      <c r="AZ45" s="35">
        <f t="shared" si="12"/>
        <v>54567071.810000002</v>
      </c>
      <c r="BA45" s="35">
        <f t="shared" si="12"/>
        <v>39210321.659999996</v>
      </c>
      <c r="BB45" s="35">
        <f t="shared" si="12"/>
        <v>22608074.469999999</v>
      </c>
      <c r="BC45" s="35">
        <f t="shared" si="12"/>
        <v>12014865.59</v>
      </c>
      <c r="BD45" s="35">
        <f t="shared" si="12"/>
        <v>11441069.459999999</v>
      </c>
    </row>
    <row r="46" spans="1:56" x14ac:dyDescent="0.35">
      <c r="A46" s="8">
        <f>+A39+1</f>
        <v>7</v>
      </c>
      <c r="B46" s="9" t="s">
        <v>13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x14ac:dyDescent="0.35">
      <c r="A47" s="8"/>
      <c r="B47" s="12" t="str">
        <f>$B$5</f>
        <v>Residential</v>
      </c>
      <c r="C47" s="25">
        <v>14460699.32</v>
      </c>
      <c r="D47" s="25">
        <v>16396080.5</v>
      </c>
      <c r="E47" s="25">
        <v>18115741.82</v>
      </c>
      <c r="F47" s="25">
        <v>10079635.33</v>
      </c>
      <c r="G47" s="25">
        <v>5152248.34</v>
      </c>
      <c r="H47" s="25">
        <v>4093031.97</v>
      </c>
      <c r="I47" s="25">
        <v>3678520.99</v>
      </c>
      <c r="J47" s="25">
        <v>3522991.49</v>
      </c>
      <c r="K47" s="25">
        <v>3954954.65</v>
      </c>
      <c r="L47" s="25">
        <v>5619156.5999999996</v>
      </c>
      <c r="M47" s="25">
        <v>8791573.8599999994</v>
      </c>
      <c r="N47" s="25">
        <v>11115674.619999999</v>
      </c>
      <c r="O47" s="25">
        <v>15863199.720000001</v>
      </c>
      <c r="P47" s="25">
        <v>20112936.649999999</v>
      </c>
      <c r="Q47" s="25">
        <v>15814592.24</v>
      </c>
      <c r="R47" s="25">
        <v>9039319.2100000009</v>
      </c>
      <c r="S47" s="25">
        <v>5526946.9299999997</v>
      </c>
      <c r="T47" s="25">
        <v>4147533.05</v>
      </c>
      <c r="U47" s="25">
        <v>3777666.68</v>
      </c>
      <c r="V47" s="25">
        <v>3726295.38</v>
      </c>
      <c r="W47" s="25">
        <v>3928424.53</v>
      </c>
      <c r="X47" s="25">
        <v>5197764.05</v>
      </c>
      <c r="Y47" s="25">
        <v>6955791.6900000004</v>
      </c>
      <c r="Z47" s="25">
        <v>9039388.2799999993</v>
      </c>
      <c r="AA47" s="25">
        <v>11814224.710000001</v>
      </c>
      <c r="AB47" s="25">
        <v>11817608.26</v>
      </c>
      <c r="AC47" s="25">
        <v>9714706.1999999993</v>
      </c>
      <c r="AD47" s="25">
        <v>8308578.9699999997</v>
      </c>
      <c r="AE47" s="25">
        <v>5284780.87</v>
      </c>
      <c r="AF47" s="25">
        <v>4403807.24</v>
      </c>
      <c r="AG47" s="25">
        <v>4407677.49</v>
      </c>
      <c r="AH47" s="25">
        <v>4483622.95</v>
      </c>
      <c r="AI47" s="25">
        <v>4946619.7300000004</v>
      </c>
      <c r="AJ47" s="25">
        <v>5308346.42</v>
      </c>
      <c r="AK47" s="25">
        <v>6840090.8899999997</v>
      </c>
      <c r="AL47" s="26">
        <v>8491775.9199999999</v>
      </c>
      <c r="AM47" s="26">
        <v>12950156.279999999</v>
      </c>
      <c r="AN47" s="26">
        <v>14142455.640000001</v>
      </c>
      <c r="AO47" s="26">
        <v>10354510.27</v>
      </c>
      <c r="AP47" s="26">
        <v>7747836.1799999997</v>
      </c>
      <c r="AQ47" s="26">
        <v>5033860.8899999997</v>
      </c>
      <c r="AR47" s="26">
        <v>4176816.46</v>
      </c>
      <c r="AS47" s="26">
        <v>3867260.61</v>
      </c>
      <c r="AT47" s="26">
        <v>3670993.66</v>
      </c>
      <c r="AU47" s="26">
        <v>4005150.29</v>
      </c>
      <c r="AV47" s="14">
        <v>5280437.8600000003</v>
      </c>
      <c r="AW47" s="27">
        <v>7780777.2000000002</v>
      </c>
      <c r="AX47" s="27">
        <v>10805761.189999999</v>
      </c>
      <c r="AY47" s="27">
        <v>21157859</v>
      </c>
      <c r="AZ47" s="27">
        <v>22342670.710000001</v>
      </c>
      <c r="BA47" s="27">
        <v>23060710.309999999</v>
      </c>
      <c r="BB47" s="27">
        <v>15426640.59</v>
      </c>
      <c r="BC47" s="27">
        <v>6871475.54</v>
      </c>
      <c r="BD47" s="27">
        <v>5370405.6900000004</v>
      </c>
    </row>
    <row r="48" spans="1:56" x14ac:dyDescent="0.35">
      <c r="A48" s="8"/>
      <c r="B48" s="12" t="str">
        <f>$B$6</f>
        <v>PIPP/CAP</v>
      </c>
      <c r="C48" s="25">
        <v>2065909.37</v>
      </c>
      <c r="D48" s="25">
        <v>1528511.54</v>
      </c>
      <c r="E48" s="25">
        <v>1102430.4099999999</v>
      </c>
      <c r="F48" s="25">
        <v>1199727.1000000001</v>
      </c>
      <c r="G48" s="25">
        <v>806335.96</v>
      </c>
      <c r="H48" s="25">
        <v>726977.5</v>
      </c>
      <c r="I48" s="25">
        <v>718928.48</v>
      </c>
      <c r="J48" s="25">
        <v>768089.33</v>
      </c>
      <c r="K48" s="25">
        <v>900348.42</v>
      </c>
      <c r="L48" s="25">
        <v>1556200.29</v>
      </c>
      <c r="M48" s="25">
        <v>2117379.5699999998</v>
      </c>
      <c r="N48" s="25">
        <v>2076478.35</v>
      </c>
      <c r="O48" s="25">
        <v>2214148.06</v>
      </c>
      <c r="P48" s="25">
        <v>2066045.85</v>
      </c>
      <c r="Q48" s="25">
        <v>1528511.54</v>
      </c>
      <c r="R48" s="25">
        <v>1102462.8799999999</v>
      </c>
      <c r="S48" s="25">
        <v>810081.24</v>
      </c>
      <c r="T48" s="25">
        <v>731514.95</v>
      </c>
      <c r="U48" s="25">
        <v>727326.27</v>
      </c>
      <c r="V48" s="25">
        <v>769958.32</v>
      </c>
      <c r="W48" s="25">
        <v>867125.58</v>
      </c>
      <c r="X48" s="25">
        <v>1341719.1100000001</v>
      </c>
      <c r="Y48" s="25">
        <v>1684644.79</v>
      </c>
      <c r="Z48" s="25">
        <v>1620629.75</v>
      </c>
      <c r="AA48" s="25">
        <v>1542017.68</v>
      </c>
      <c r="AB48" s="25">
        <v>1517653.85</v>
      </c>
      <c r="AC48" s="25">
        <v>1187725.3400000001</v>
      </c>
      <c r="AD48" s="25">
        <v>1102796.99</v>
      </c>
      <c r="AE48" s="25">
        <v>792838.15</v>
      </c>
      <c r="AF48" s="25">
        <v>768448.32</v>
      </c>
      <c r="AG48" s="25">
        <v>698184.03</v>
      </c>
      <c r="AH48" s="25">
        <v>538638.59</v>
      </c>
      <c r="AI48" s="25">
        <v>689520.08</v>
      </c>
      <c r="AJ48" s="25">
        <v>1029449.47</v>
      </c>
      <c r="AK48" s="25">
        <v>1505440.46</v>
      </c>
      <c r="AL48" s="26">
        <v>1771550.07</v>
      </c>
      <c r="AM48" s="26">
        <v>1643045.07</v>
      </c>
      <c r="AN48" s="26">
        <v>1403070.33</v>
      </c>
      <c r="AO48" s="26">
        <v>1034385.03</v>
      </c>
      <c r="AP48" s="26">
        <v>973438.24</v>
      </c>
      <c r="AQ48" s="26">
        <v>727785.7</v>
      </c>
      <c r="AR48" s="26">
        <v>694475.83</v>
      </c>
      <c r="AS48" s="26">
        <v>695051.59</v>
      </c>
      <c r="AT48" s="26">
        <v>732561.35</v>
      </c>
      <c r="AU48" s="26">
        <v>930097.96</v>
      </c>
      <c r="AV48" s="14">
        <v>1441202.09</v>
      </c>
      <c r="AW48" s="27">
        <v>1983409.87</v>
      </c>
      <c r="AX48" s="27">
        <v>1967199.21</v>
      </c>
      <c r="AY48" s="27">
        <v>2612173</v>
      </c>
      <c r="AZ48" s="27">
        <v>1815927.89</v>
      </c>
      <c r="BA48" s="27">
        <v>1385503.21</v>
      </c>
      <c r="BB48" s="27">
        <v>989688.25</v>
      </c>
      <c r="BC48" s="27">
        <v>676335.22</v>
      </c>
      <c r="BD48" s="27">
        <v>612177.14</v>
      </c>
    </row>
    <row r="49" spans="1:56" x14ac:dyDescent="0.35">
      <c r="A49" s="8"/>
      <c r="B49" s="12" t="str">
        <f>$B$7</f>
        <v>Commercial</v>
      </c>
      <c r="C49" s="25">
        <v>2185633.79</v>
      </c>
      <c r="D49" s="25">
        <v>1667331.39</v>
      </c>
      <c r="E49" s="25">
        <v>673195.01</v>
      </c>
      <c r="F49" s="25">
        <v>844138.09</v>
      </c>
      <c r="G49" s="25">
        <v>198633.37</v>
      </c>
      <c r="H49" s="25">
        <v>178196.86</v>
      </c>
      <c r="I49" s="25">
        <v>129225.56</v>
      </c>
      <c r="J49" s="25">
        <v>134817.37</v>
      </c>
      <c r="K49" s="25">
        <v>175664.71</v>
      </c>
      <c r="L49" s="25">
        <v>265710.11</v>
      </c>
      <c r="M49" s="25">
        <v>420847.02</v>
      </c>
      <c r="N49" s="25">
        <v>783628.73</v>
      </c>
      <c r="O49" s="25">
        <v>1481194.96</v>
      </c>
      <c r="P49" s="25">
        <v>2186532.66</v>
      </c>
      <c r="Q49" s="25">
        <v>1668230.26</v>
      </c>
      <c r="R49" s="25">
        <v>674093.88</v>
      </c>
      <c r="S49" s="25">
        <v>230983.79</v>
      </c>
      <c r="T49" s="25">
        <v>214982.45</v>
      </c>
      <c r="U49" s="25">
        <v>130255.76</v>
      </c>
      <c r="V49" s="25">
        <v>130552.38</v>
      </c>
      <c r="W49" s="25">
        <v>98818.37</v>
      </c>
      <c r="X49" s="25">
        <v>175770.54</v>
      </c>
      <c r="Y49" s="25">
        <v>271984.61</v>
      </c>
      <c r="Z49" s="25">
        <v>540739.14</v>
      </c>
      <c r="AA49" s="25">
        <v>1653692.88</v>
      </c>
      <c r="AB49" s="25">
        <v>2095519.9</v>
      </c>
      <c r="AC49" s="25">
        <v>1332265.8999999999</v>
      </c>
      <c r="AD49" s="25">
        <v>896255.42</v>
      </c>
      <c r="AE49" s="25">
        <v>339002.91</v>
      </c>
      <c r="AF49" s="25">
        <v>299171.40000000002</v>
      </c>
      <c r="AG49" s="25">
        <v>293402.23</v>
      </c>
      <c r="AH49" s="25">
        <v>276000.06</v>
      </c>
      <c r="AI49" s="25">
        <v>248853.33</v>
      </c>
      <c r="AJ49" s="25">
        <v>319588.82</v>
      </c>
      <c r="AK49" s="25">
        <v>481679.74</v>
      </c>
      <c r="AL49" s="26">
        <v>757329.83</v>
      </c>
      <c r="AM49" s="26">
        <v>1525860.36</v>
      </c>
      <c r="AN49" s="26">
        <v>1777782.88</v>
      </c>
      <c r="AO49" s="26">
        <v>1157691.3</v>
      </c>
      <c r="AP49" s="26">
        <v>746785.13</v>
      </c>
      <c r="AQ49" s="26">
        <v>273982.77</v>
      </c>
      <c r="AR49" s="26">
        <v>230897.59</v>
      </c>
      <c r="AS49" s="26">
        <v>213376.62</v>
      </c>
      <c r="AT49" s="26">
        <v>184680.9</v>
      </c>
      <c r="AU49" s="26">
        <v>219542.27</v>
      </c>
      <c r="AV49" s="14">
        <v>430666.98</v>
      </c>
      <c r="AW49" s="27">
        <v>648560.35</v>
      </c>
      <c r="AX49" s="27">
        <v>1019391.6</v>
      </c>
      <c r="AY49" s="27">
        <v>2418837</v>
      </c>
      <c r="AZ49" s="27">
        <v>2603479.91</v>
      </c>
      <c r="BA49" s="27">
        <v>2697538.77</v>
      </c>
      <c r="BB49" s="27">
        <v>1595043.07</v>
      </c>
      <c r="BC49" s="27">
        <v>447311.53</v>
      </c>
      <c r="BD49" s="27">
        <v>347022.69</v>
      </c>
    </row>
    <row r="50" spans="1:56" x14ac:dyDescent="0.35">
      <c r="A50" s="8"/>
      <c r="B50" s="12" t="str">
        <f>$B$8</f>
        <v>GMB</v>
      </c>
      <c r="C50" s="25">
        <v>69527.009999999995</v>
      </c>
      <c r="D50" s="25">
        <v>32739.81</v>
      </c>
      <c r="E50" s="25">
        <v>25253.24</v>
      </c>
      <c r="F50" s="25">
        <v>45647.09</v>
      </c>
      <c r="G50" s="25">
        <v>17277.05</v>
      </c>
      <c r="H50" s="25">
        <v>17467.34</v>
      </c>
      <c r="I50" s="25">
        <v>16458.18</v>
      </c>
      <c r="J50" s="25">
        <v>21138.86</v>
      </c>
      <c r="K50" s="25">
        <v>25592.34</v>
      </c>
      <c r="L50" s="25">
        <v>33593.46</v>
      </c>
      <c r="M50" s="25">
        <v>37713.4</v>
      </c>
      <c r="N50" s="25">
        <v>126084.68</v>
      </c>
      <c r="O50" s="25">
        <v>129281.93</v>
      </c>
      <c r="P50" s="25">
        <v>69527.009999999995</v>
      </c>
      <c r="Q50" s="25">
        <v>32739.81</v>
      </c>
      <c r="R50" s="25">
        <v>25253.24</v>
      </c>
      <c r="S50" s="25">
        <v>8624.44</v>
      </c>
      <c r="T50" s="25">
        <v>12347.19</v>
      </c>
      <c r="U50" s="25">
        <v>5079.1099999999997</v>
      </c>
      <c r="V50" s="25">
        <v>5207.13</v>
      </c>
      <c r="W50" s="25">
        <v>4419.26</v>
      </c>
      <c r="X50" s="25">
        <v>5694.27</v>
      </c>
      <c r="Y50" s="25">
        <v>11730.09</v>
      </c>
      <c r="Z50" s="25">
        <v>15182.49</v>
      </c>
      <c r="AA50" s="25">
        <v>26548.86</v>
      </c>
      <c r="AB50" s="25">
        <v>59714.53</v>
      </c>
      <c r="AC50" s="25">
        <v>48162.09</v>
      </c>
      <c r="AD50" s="25">
        <v>19685</v>
      </c>
      <c r="AE50" s="25">
        <v>10948.94</v>
      </c>
      <c r="AF50" s="25">
        <v>9245.2099999999991</v>
      </c>
      <c r="AG50" s="25">
        <v>21022.32</v>
      </c>
      <c r="AH50" s="25">
        <v>25203.84</v>
      </c>
      <c r="AI50" s="25">
        <v>8352.3700000000008</v>
      </c>
      <c r="AJ50" s="25">
        <v>17779.419999999998</v>
      </c>
      <c r="AK50" s="25">
        <v>8980.15</v>
      </c>
      <c r="AL50" s="26">
        <v>20098.77</v>
      </c>
      <c r="AM50" s="26">
        <v>19214.14</v>
      </c>
      <c r="AN50" s="26">
        <v>67394.66</v>
      </c>
      <c r="AO50" s="26">
        <v>14929.54</v>
      </c>
      <c r="AP50" s="26">
        <v>7478.61</v>
      </c>
      <c r="AQ50" s="26">
        <v>12080.26</v>
      </c>
      <c r="AR50" s="26">
        <v>2823.5</v>
      </c>
      <c r="AS50" s="26">
        <v>67525.41</v>
      </c>
      <c r="AT50" s="26">
        <v>15746.41</v>
      </c>
      <c r="AU50" s="26">
        <v>11077.83</v>
      </c>
      <c r="AV50" s="14">
        <v>21976.69</v>
      </c>
      <c r="AW50" s="27">
        <v>18161</v>
      </c>
      <c r="AX50" s="27">
        <v>14004.66</v>
      </c>
      <c r="AY50" s="27">
        <v>72866</v>
      </c>
      <c r="AZ50" s="27">
        <v>39497.97</v>
      </c>
      <c r="BA50" s="27">
        <v>15694.31</v>
      </c>
      <c r="BB50" s="27">
        <v>11475.29</v>
      </c>
      <c r="BC50" s="27">
        <v>4986.99</v>
      </c>
      <c r="BD50" s="27">
        <v>6953.8</v>
      </c>
    </row>
    <row r="51" spans="1:56" x14ac:dyDescent="0.35">
      <c r="A51" s="8"/>
      <c r="B51" s="28" t="str">
        <f>$B$9</f>
        <v>GTS</v>
      </c>
      <c r="C51" s="25">
        <v>76096.600000000006</v>
      </c>
      <c r="D51" s="25">
        <v>99619.03</v>
      </c>
      <c r="E51" s="25">
        <v>86027.68</v>
      </c>
      <c r="F51" s="29">
        <v>131295.14000000001</v>
      </c>
      <c r="G51" s="29">
        <v>39714.300000000003</v>
      </c>
      <c r="H51" s="29">
        <v>47685.09</v>
      </c>
      <c r="I51" s="29">
        <v>37804.400000000001</v>
      </c>
      <c r="J51" s="29">
        <v>36632.57</v>
      </c>
      <c r="K51" s="29">
        <v>94196.51</v>
      </c>
      <c r="L51" s="29">
        <v>56564.14</v>
      </c>
      <c r="M51" s="29">
        <v>59562.12</v>
      </c>
      <c r="N51" s="29">
        <v>101764.75</v>
      </c>
      <c r="O51" s="29">
        <v>75355.429999999993</v>
      </c>
      <c r="P51" s="29">
        <v>76096.600000000006</v>
      </c>
      <c r="Q51" s="29">
        <v>135250.93</v>
      </c>
      <c r="R51" s="29">
        <v>46338.42</v>
      </c>
      <c r="S51" s="29">
        <v>60473.760000000002</v>
      </c>
      <c r="T51" s="29">
        <v>117799.51</v>
      </c>
      <c r="U51" s="29">
        <v>60991.24</v>
      </c>
      <c r="V51" s="29">
        <v>50765.85</v>
      </c>
      <c r="W51" s="29">
        <v>119162.4</v>
      </c>
      <c r="X51" s="29">
        <v>93883.92</v>
      </c>
      <c r="Y51" s="29">
        <v>181974.51</v>
      </c>
      <c r="Z51" s="29">
        <v>144243.29</v>
      </c>
      <c r="AA51" s="29">
        <v>367537.99</v>
      </c>
      <c r="AB51" s="29">
        <v>369307.91</v>
      </c>
      <c r="AC51" s="29">
        <v>177674.08</v>
      </c>
      <c r="AD51" s="25">
        <v>336489.13</v>
      </c>
      <c r="AE51" s="30">
        <v>308951.84999999998</v>
      </c>
      <c r="AF51" s="30">
        <v>484590.33</v>
      </c>
      <c r="AG51" s="30">
        <v>146161.24</v>
      </c>
      <c r="AH51" s="30">
        <v>231334.72</v>
      </c>
      <c r="AI51" s="31">
        <v>205496.78</v>
      </c>
      <c r="AJ51" s="31">
        <v>236902.32</v>
      </c>
      <c r="AK51" s="31">
        <v>387271.3</v>
      </c>
      <c r="AL51" s="31">
        <v>216769.22</v>
      </c>
      <c r="AM51" s="31">
        <v>313763.07</v>
      </c>
      <c r="AN51" s="31">
        <v>178974.95</v>
      </c>
      <c r="AO51" s="30">
        <v>101866.46</v>
      </c>
      <c r="AP51" s="30">
        <v>125816.21</v>
      </c>
      <c r="AQ51" s="32">
        <v>154321.87</v>
      </c>
      <c r="AR51" s="32">
        <v>146988.57</v>
      </c>
      <c r="AS51" s="32">
        <v>217685.74</v>
      </c>
      <c r="AT51" s="32">
        <v>153652.28</v>
      </c>
      <c r="AU51" s="32">
        <v>241266.52</v>
      </c>
      <c r="AV51" s="32">
        <v>113868.03</v>
      </c>
      <c r="AW51" s="32">
        <v>227766</v>
      </c>
      <c r="AX51" s="32">
        <v>173511.64</v>
      </c>
      <c r="AY51" s="32">
        <v>206456.72</v>
      </c>
      <c r="AZ51" s="32">
        <v>112900.27</v>
      </c>
      <c r="BA51" s="32">
        <v>163575.67999999999</v>
      </c>
      <c r="BB51" s="32">
        <v>115627.88</v>
      </c>
      <c r="BC51" s="32">
        <v>83324.08</v>
      </c>
      <c r="BD51" s="32">
        <v>76579.12</v>
      </c>
    </row>
    <row r="52" spans="1:56" ht="15" thickBot="1" x14ac:dyDescent="0.4">
      <c r="A52" s="8"/>
      <c r="B52" s="22" t="str">
        <f>$B$10</f>
        <v>Total</v>
      </c>
      <c r="C52" s="33">
        <f>SUM(C47:C51)</f>
        <v>18857866.090000004</v>
      </c>
      <c r="D52" s="33">
        <f t="shared" ref="D52:AL52" si="13">SUM(D47:D51)</f>
        <v>19724282.27</v>
      </c>
      <c r="E52" s="33">
        <f t="shared" si="13"/>
        <v>20002648.16</v>
      </c>
      <c r="F52" s="33">
        <f t="shared" si="13"/>
        <v>12300442.75</v>
      </c>
      <c r="G52" s="33">
        <f t="shared" si="13"/>
        <v>6214209.0199999996</v>
      </c>
      <c r="H52" s="33">
        <f t="shared" si="13"/>
        <v>5063358.7600000007</v>
      </c>
      <c r="I52" s="33">
        <f t="shared" si="13"/>
        <v>4580937.6100000003</v>
      </c>
      <c r="J52" s="33">
        <f t="shared" si="13"/>
        <v>4483669.620000001</v>
      </c>
      <c r="K52" s="33">
        <f t="shared" si="13"/>
        <v>5150756.63</v>
      </c>
      <c r="L52" s="33">
        <f t="shared" si="13"/>
        <v>7531224.5999999996</v>
      </c>
      <c r="M52" s="33">
        <f t="shared" si="13"/>
        <v>11427075.969999999</v>
      </c>
      <c r="N52" s="33">
        <f t="shared" si="13"/>
        <v>14203631.129999999</v>
      </c>
      <c r="O52" s="33">
        <f t="shared" si="13"/>
        <v>19763180.100000001</v>
      </c>
      <c r="P52" s="33">
        <f t="shared" si="13"/>
        <v>24511138.770000003</v>
      </c>
      <c r="Q52" s="33">
        <f t="shared" si="13"/>
        <v>19179324.780000001</v>
      </c>
      <c r="R52" s="33">
        <f t="shared" si="13"/>
        <v>10887467.630000001</v>
      </c>
      <c r="S52" s="33">
        <f t="shared" si="13"/>
        <v>6637110.1600000001</v>
      </c>
      <c r="T52" s="33">
        <f t="shared" si="13"/>
        <v>5224177.1500000004</v>
      </c>
      <c r="U52" s="33">
        <f t="shared" si="13"/>
        <v>4701319.0600000005</v>
      </c>
      <c r="V52" s="33">
        <f t="shared" si="13"/>
        <v>4682779.0599999996</v>
      </c>
      <c r="W52" s="33">
        <f t="shared" si="13"/>
        <v>5017950.1399999997</v>
      </c>
      <c r="X52" s="33">
        <f t="shared" si="13"/>
        <v>6814831.8899999997</v>
      </c>
      <c r="Y52" s="33">
        <f t="shared" si="13"/>
        <v>9106125.6899999995</v>
      </c>
      <c r="Z52" s="33">
        <f t="shared" si="13"/>
        <v>11360182.949999999</v>
      </c>
      <c r="AA52" s="33">
        <f t="shared" si="13"/>
        <v>15404022.119999999</v>
      </c>
      <c r="AB52" s="33">
        <f t="shared" si="13"/>
        <v>15859804.449999999</v>
      </c>
      <c r="AC52" s="33">
        <f t="shared" si="13"/>
        <v>12460533.609999999</v>
      </c>
      <c r="AD52" s="33">
        <f t="shared" si="13"/>
        <v>10663805.51</v>
      </c>
      <c r="AE52" s="33">
        <f t="shared" si="13"/>
        <v>6736522.7200000007</v>
      </c>
      <c r="AF52" s="33">
        <f t="shared" si="13"/>
        <v>5965262.5000000009</v>
      </c>
      <c r="AG52" s="33">
        <f t="shared" si="13"/>
        <v>5566447.3100000005</v>
      </c>
      <c r="AH52" s="33">
        <f t="shared" si="13"/>
        <v>5554800.1599999992</v>
      </c>
      <c r="AI52" s="33">
        <f t="shared" si="13"/>
        <v>6098842.290000001</v>
      </c>
      <c r="AJ52" s="33">
        <f t="shared" si="13"/>
        <v>6912066.4500000002</v>
      </c>
      <c r="AK52" s="33">
        <f t="shared" si="13"/>
        <v>9223462.540000001</v>
      </c>
      <c r="AL52" s="34">
        <f t="shared" si="13"/>
        <v>11257523.810000001</v>
      </c>
      <c r="AM52" s="34">
        <v>16452038.92</v>
      </c>
      <c r="AN52" s="34">
        <f t="shared" ref="AN52:BD52" si="14">SUM(AN47:AN51)</f>
        <v>17569678.460000001</v>
      </c>
      <c r="AO52" s="34">
        <f t="shared" si="14"/>
        <v>12663382.6</v>
      </c>
      <c r="AP52" s="34">
        <f t="shared" si="14"/>
        <v>9601354.370000001</v>
      </c>
      <c r="AQ52" s="34">
        <f t="shared" si="14"/>
        <v>6202031.4899999993</v>
      </c>
      <c r="AR52" s="34">
        <f t="shared" si="14"/>
        <v>5252001.95</v>
      </c>
      <c r="AS52" s="34">
        <f t="shared" si="14"/>
        <v>5060899.9700000007</v>
      </c>
      <c r="AT52" s="34">
        <f t="shared" si="14"/>
        <v>4757634.6000000006</v>
      </c>
      <c r="AU52" s="34">
        <f t="shared" si="14"/>
        <v>5407134.8699999992</v>
      </c>
      <c r="AV52" s="34">
        <f t="shared" si="14"/>
        <v>7288151.6500000004</v>
      </c>
      <c r="AW52" s="35">
        <f t="shared" si="14"/>
        <v>10658674.42</v>
      </c>
      <c r="AX52" s="35">
        <f t="shared" si="14"/>
        <v>13979868.299999999</v>
      </c>
      <c r="AY52" s="35">
        <f t="shared" si="14"/>
        <v>26468191.719999999</v>
      </c>
      <c r="AZ52" s="35">
        <f t="shared" si="14"/>
        <v>26914476.75</v>
      </c>
      <c r="BA52" s="35">
        <f t="shared" si="14"/>
        <v>27323022.279999997</v>
      </c>
      <c r="BB52" s="35">
        <f t="shared" si="14"/>
        <v>18138475.079999998</v>
      </c>
      <c r="BC52" s="35">
        <f t="shared" si="14"/>
        <v>8083433.3600000003</v>
      </c>
      <c r="BD52" s="35">
        <f t="shared" si="14"/>
        <v>6413138.4400000004</v>
      </c>
    </row>
    <row r="53" spans="1:56" x14ac:dyDescent="0.35">
      <c r="A53" s="8">
        <f>+A46+1</f>
        <v>8</v>
      </c>
      <c r="B53" s="9" t="s">
        <v>14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x14ac:dyDescent="0.35">
      <c r="A54" s="8"/>
      <c r="B54" s="12" t="str">
        <f>$B$5</f>
        <v>Residential</v>
      </c>
      <c r="C54" s="25">
        <v>22428198.789999999</v>
      </c>
      <c r="D54" s="25">
        <v>25929773.91</v>
      </c>
      <c r="E54" s="25">
        <v>27355397.07</v>
      </c>
      <c r="F54" s="25">
        <v>27116518.600000001</v>
      </c>
      <c r="G54" s="25">
        <v>22440918.329999998</v>
      </c>
      <c r="H54" s="25">
        <v>17940281.32</v>
      </c>
      <c r="I54" s="25">
        <v>15572577.859999999</v>
      </c>
      <c r="J54" s="25">
        <v>14784997.83</v>
      </c>
      <c r="K54" s="25">
        <v>14584786.470000001</v>
      </c>
      <c r="L54" s="25">
        <v>15827848.630000001</v>
      </c>
      <c r="M54" s="25">
        <v>17025316.289999999</v>
      </c>
      <c r="N54" s="25">
        <v>19454402.899999999</v>
      </c>
      <c r="O54" s="25">
        <v>22287732.66</v>
      </c>
      <c r="P54" s="25">
        <v>26904602.809999999</v>
      </c>
      <c r="Q54" s="25">
        <v>29953129.800000001</v>
      </c>
      <c r="R54" s="25">
        <v>29146495.260000002</v>
      </c>
      <c r="S54" s="25">
        <v>25099976.75</v>
      </c>
      <c r="T54" s="25">
        <v>20122843.010000002</v>
      </c>
      <c r="U54" s="25">
        <v>17014264.390000001</v>
      </c>
      <c r="V54" s="25">
        <v>16269765.720000001</v>
      </c>
      <c r="W54" s="25">
        <v>15770339.289999999</v>
      </c>
      <c r="X54" s="25">
        <v>16205111.859999999</v>
      </c>
      <c r="Y54" s="25">
        <v>17243950.66</v>
      </c>
      <c r="Z54" s="25">
        <v>19137338.57</v>
      </c>
      <c r="AA54" s="25">
        <v>21496262.710000001</v>
      </c>
      <c r="AB54" s="25">
        <v>25783628.120000001</v>
      </c>
      <c r="AC54" s="25">
        <v>29178688.57</v>
      </c>
      <c r="AD54" s="25">
        <v>30144801.870000001</v>
      </c>
      <c r="AE54" s="25">
        <v>31005198.199999999</v>
      </c>
      <c r="AF54" s="25">
        <v>29191401.77</v>
      </c>
      <c r="AG54" s="25">
        <v>28161163.829999998</v>
      </c>
      <c r="AH54" s="25">
        <v>28247590.620000001</v>
      </c>
      <c r="AI54" s="25">
        <v>25394437.52</v>
      </c>
      <c r="AJ54" s="25">
        <v>21283733.75</v>
      </c>
      <c r="AK54" s="25">
        <v>18796193.420000002</v>
      </c>
      <c r="AL54" s="26">
        <v>17548203.199999999</v>
      </c>
      <c r="AM54" s="26">
        <v>21334185.370000001</v>
      </c>
      <c r="AN54" s="26">
        <v>24214161.559999999</v>
      </c>
      <c r="AO54" s="26">
        <v>25051501.879999999</v>
      </c>
      <c r="AP54" s="26">
        <v>23508506.850000001</v>
      </c>
      <c r="AQ54" s="26">
        <v>20741003.34</v>
      </c>
      <c r="AR54" s="26">
        <v>17628961</v>
      </c>
      <c r="AS54" s="26">
        <v>15691886.08</v>
      </c>
      <c r="AT54" s="26">
        <v>14756355.25</v>
      </c>
      <c r="AU54" s="26">
        <v>13793564</v>
      </c>
      <c r="AV54" s="14">
        <v>13097037.09</v>
      </c>
      <c r="AW54" s="27">
        <v>13722286.42</v>
      </c>
      <c r="AX54" s="27">
        <v>15959607.01</v>
      </c>
      <c r="AY54" s="27">
        <v>18909947</v>
      </c>
      <c r="AZ54" s="27">
        <v>25951794.149999999</v>
      </c>
      <c r="BA54" s="27">
        <v>29554334.300000001</v>
      </c>
      <c r="BB54" s="27">
        <v>30890663.16</v>
      </c>
      <c r="BC54" s="27">
        <v>27033588.149999999</v>
      </c>
      <c r="BD54" s="27">
        <v>22586812.620000001</v>
      </c>
    </row>
    <row r="55" spans="1:56" x14ac:dyDescent="0.35">
      <c r="A55" s="8"/>
      <c r="B55" s="12" t="str">
        <f>$B$6</f>
        <v>PIPP/CAP</v>
      </c>
      <c r="C55" s="25">
        <v>11851482.24</v>
      </c>
      <c r="D55" s="25">
        <v>12676988.26</v>
      </c>
      <c r="E55" s="25">
        <v>13244207.210000001</v>
      </c>
      <c r="F55" s="25">
        <v>13936318.949999999</v>
      </c>
      <c r="G55" s="25">
        <v>13678591</v>
      </c>
      <c r="H55" s="25">
        <v>13383514.359999999</v>
      </c>
      <c r="I55" s="25">
        <v>13242885.529999999</v>
      </c>
      <c r="J55" s="25">
        <v>14300784.42</v>
      </c>
      <c r="K55" s="25">
        <v>13384046.560000001</v>
      </c>
      <c r="L55" s="25">
        <v>11211831.73</v>
      </c>
      <c r="M55" s="25">
        <v>9753389.8599999994</v>
      </c>
      <c r="N55" s="25">
        <v>9926382.8900000006</v>
      </c>
      <c r="O55" s="25">
        <v>10604293.130000001</v>
      </c>
      <c r="P55" s="25">
        <v>10873431.029999999</v>
      </c>
      <c r="Q55" s="25">
        <v>11286111.32</v>
      </c>
      <c r="R55" s="25">
        <v>11509916.310000001</v>
      </c>
      <c r="S55" s="25">
        <v>11576501.73</v>
      </c>
      <c r="T55" s="25">
        <v>11379245.01</v>
      </c>
      <c r="U55" s="25">
        <v>11385146.02</v>
      </c>
      <c r="V55" s="25">
        <v>12265011.66</v>
      </c>
      <c r="W55" s="25">
        <v>11497451.859999999</v>
      </c>
      <c r="X55" s="25">
        <v>9844748.0800000001</v>
      </c>
      <c r="Y55" s="25">
        <v>8959503.3000000007</v>
      </c>
      <c r="Z55" s="25">
        <v>9230262</v>
      </c>
      <c r="AA55" s="25">
        <v>9930190.5600000005</v>
      </c>
      <c r="AB55" s="25">
        <v>10916862.23</v>
      </c>
      <c r="AC55" s="25">
        <v>11552600.470000001</v>
      </c>
      <c r="AD55" s="25">
        <v>11983142.289999999</v>
      </c>
      <c r="AE55" s="25">
        <v>12363505.949999999</v>
      </c>
      <c r="AF55" s="25">
        <v>12539110.91</v>
      </c>
      <c r="AG55" s="25">
        <v>11410702.41</v>
      </c>
      <c r="AH55" s="25">
        <v>8019176.75</v>
      </c>
      <c r="AI55" s="25">
        <v>8611959.2100000009</v>
      </c>
      <c r="AJ55" s="25">
        <v>9794626.8699999992</v>
      </c>
      <c r="AK55" s="25">
        <v>11127458.84</v>
      </c>
      <c r="AL55" s="26">
        <v>11943622.08</v>
      </c>
      <c r="AM55" s="26">
        <v>9924866.6500000004</v>
      </c>
      <c r="AN55" s="26">
        <v>10257610.57</v>
      </c>
      <c r="AO55" s="26">
        <v>10762249.869999999</v>
      </c>
      <c r="AP55" s="26">
        <v>11099616.050000001</v>
      </c>
      <c r="AQ55" s="26">
        <v>11360122.380000001</v>
      </c>
      <c r="AR55" s="26">
        <v>11338552.130000001</v>
      </c>
      <c r="AS55" s="26">
        <v>11237006.92</v>
      </c>
      <c r="AT55" s="26">
        <v>11409741.939999999</v>
      </c>
      <c r="AU55" s="26">
        <v>11358583.130000001</v>
      </c>
      <c r="AV55" s="14">
        <v>11053300.26</v>
      </c>
      <c r="AW55" s="27">
        <v>10223402.08</v>
      </c>
      <c r="AX55" s="27">
        <v>9263964.8699999992</v>
      </c>
      <c r="AY55" s="27">
        <v>8850016</v>
      </c>
      <c r="AZ55" s="27">
        <v>9589262.9000000004</v>
      </c>
      <c r="BA55" s="27">
        <v>8674895.5399999991</v>
      </c>
      <c r="BB55" s="27">
        <v>8442969.2300000004</v>
      </c>
      <c r="BC55" s="27">
        <v>9017110.5</v>
      </c>
      <c r="BD55" s="27">
        <v>8856675.9000000004</v>
      </c>
    </row>
    <row r="56" spans="1:56" x14ac:dyDescent="0.35">
      <c r="A56" s="8"/>
      <c r="B56" s="12" t="str">
        <f>$B$7</f>
        <v>Commercial</v>
      </c>
      <c r="C56" s="25">
        <v>261246.45</v>
      </c>
      <c r="D56" s="25">
        <v>559393.27</v>
      </c>
      <c r="E56" s="25">
        <v>995026.4</v>
      </c>
      <c r="F56" s="25">
        <v>589022.47</v>
      </c>
      <c r="G56" s="25">
        <v>394439.76</v>
      </c>
      <c r="H56" s="25">
        <v>303885.78999999998</v>
      </c>
      <c r="I56" s="25">
        <v>229487.75</v>
      </c>
      <c r="J56" s="25">
        <v>186569.41</v>
      </c>
      <c r="K56" s="25">
        <v>178717.57</v>
      </c>
      <c r="L56" s="25">
        <v>169145.75</v>
      </c>
      <c r="M56" s="25">
        <v>263463.96000000002</v>
      </c>
      <c r="N56" s="25">
        <v>428849.22</v>
      </c>
      <c r="O56" s="25">
        <v>712929.91</v>
      </c>
      <c r="P56" s="25">
        <v>1125057.3400000001</v>
      </c>
      <c r="Q56" s="25">
        <v>1093060.75</v>
      </c>
      <c r="R56" s="25">
        <v>747280.84</v>
      </c>
      <c r="S56" s="25">
        <v>567887.27</v>
      </c>
      <c r="T56" s="25">
        <v>433360.41</v>
      </c>
      <c r="U56" s="25">
        <v>340963.38</v>
      </c>
      <c r="V56" s="25">
        <v>241718.99</v>
      </c>
      <c r="W56" s="25">
        <v>179671.4</v>
      </c>
      <c r="X56" s="25">
        <v>173075.22</v>
      </c>
      <c r="Y56" s="25">
        <v>259968.74</v>
      </c>
      <c r="Z56" s="25">
        <v>575789.37</v>
      </c>
      <c r="AA56" s="25">
        <v>1314200.69</v>
      </c>
      <c r="AB56" s="25">
        <v>1314200.69</v>
      </c>
      <c r="AC56" s="25">
        <v>1885340.49</v>
      </c>
      <c r="AD56" s="25">
        <v>1796819.25</v>
      </c>
      <c r="AE56" s="25">
        <v>1586320.79</v>
      </c>
      <c r="AF56" s="25">
        <v>1357932.14</v>
      </c>
      <c r="AG56" s="25">
        <v>1167157.1599999999</v>
      </c>
      <c r="AH56" s="25">
        <v>933038.41</v>
      </c>
      <c r="AI56" s="25">
        <v>751090.65</v>
      </c>
      <c r="AJ56" s="25">
        <v>606160.63</v>
      </c>
      <c r="AK56" s="25">
        <v>499968.02</v>
      </c>
      <c r="AL56" s="26">
        <v>514379.03</v>
      </c>
      <c r="AM56" s="26">
        <v>648906.36</v>
      </c>
      <c r="AN56" s="26">
        <v>1003967.54</v>
      </c>
      <c r="AO56" s="26">
        <v>1280004.3899999999</v>
      </c>
      <c r="AP56" s="26">
        <v>1099666.97</v>
      </c>
      <c r="AQ56" s="26">
        <v>904537.14</v>
      </c>
      <c r="AR56" s="26">
        <v>710241.24</v>
      </c>
      <c r="AS56" s="26">
        <v>529045.28</v>
      </c>
      <c r="AT56" s="26">
        <v>407808.54</v>
      </c>
      <c r="AU56" s="26">
        <v>338418.54</v>
      </c>
      <c r="AV56" s="14">
        <v>309282.82</v>
      </c>
      <c r="AW56" s="27">
        <v>338395.16</v>
      </c>
      <c r="AX56" s="27">
        <v>505202.71</v>
      </c>
      <c r="AY56" s="27">
        <v>677288</v>
      </c>
      <c r="AZ56" s="27">
        <v>1459613.37</v>
      </c>
      <c r="BA56" s="27">
        <v>1918672.07</v>
      </c>
      <c r="BB56" s="27">
        <v>2268935.0299999998</v>
      </c>
      <c r="BC56" s="27">
        <v>1630428.03</v>
      </c>
      <c r="BD56" s="27">
        <v>1362926.85</v>
      </c>
    </row>
    <row r="57" spans="1:56" x14ac:dyDescent="0.35">
      <c r="A57" s="8"/>
      <c r="B57" s="12" t="str">
        <f>$B$8</f>
        <v>GMB</v>
      </c>
      <c r="C57" s="25">
        <v>26423.13</v>
      </c>
      <c r="D57" s="25">
        <v>79240.22</v>
      </c>
      <c r="E57" s="25">
        <v>68627.399999999994</v>
      </c>
      <c r="F57" s="25">
        <v>57828.480000000003</v>
      </c>
      <c r="G57" s="25">
        <v>71881.789999999994</v>
      </c>
      <c r="H57" s="25">
        <v>61762.17</v>
      </c>
      <c r="I57" s="25">
        <v>68704.039999999994</v>
      </c>
      <c r="J57" s="25">
        <v>54113.11</v>
      </c>
      <c r="K57" s="25">
        <v>61072.99</v>
      </c>
      <c r="L57" s="25">
        <v>90067.16</v>
      </c>
      <c r="M57" s="25">
        <v>93756.23</v>
      </c>
      <c r="N57" s="25">
        <v>86615.69</v>
      </c>
      <c r="O57" s="25">
        <v>89175.19</v>
      </c>
      <c r="P57" s="25">
        <v>79559.25</v>
      </c>
      <c r="Q57" s="25">
        <v>104502.41</v>
      </c>
      <c r="R57" s="25">
        <v>97579.79</v>
      </c>
      <c r="S57" s="25">
        <v>86271.55</v>
      </c>
      <c r="T57" s="25">
        <v>76404.009999999995</v>
      </c>
      <c r="U57" s="25">
        <v>81387.02</v>
      </c>
      <c r="V57" s="25">
        <v>69650.73</v>
      </c>
      <c r="W57" s="25">
        <v>63600.95</v>
      </c>
      <c r="X57" s="25">
        <v>55709.8</v>
      </c>
      <c r="Y57" s="25">
        <v>55418.66</v>
      </c>
      <c r="Z57" s="25">
        <v>54920.52</v>
      </c>
      <c r="AA57" s="25">
        <v>61804.639999999999</v>
      </c>
      <c r="AB57" s="25">
        <v>84727.39</v>
      </c>
      <c r="AC57" s="25">
        <v>132433.81</v>
      </c>
      <c r="AD57" s="25">
        <v>110887.11</v>
      </c>
      <c r="AE57" s="25">
        <v>100076.06</v>
      </c>
      <c r="AF57" s="25">
        <v>95380.51</v>
      </c>
      <c r="AG57" s="25">
        <v>45923.5</v>
      </c>
      <c r="AH57" s="25">
        <v>36967.440000000002</v>
      </c>
      <c r="AI57" s="25">
        <v>29265.61</v>
      </c>
      <c r="AJ57" s="25">
        <v>20043.84</v>
      </c>
      <c r="AK57" s="25">
        <v>8942.1299999999992</v>
      </c>
      <c r="AL57" s="26">
        <v>16306.26</v>
      </c>
      <c r="AM57" s="26">
        <v>19943.86</v>
      </c>
      <c r="AN57" s="26">
        <v>24933.42</v>
      </c>
      <c r="AO57" s="26">
        <v>30353.06</v>
      </c>
      <c r="AP57" s="26">
        <v>35843.14</v>
      </c>
      <c r="AQ57" s="26">
        <v>34067.14</v>
      </c>
      <c r="AR57" s="26">
        <v>37911</v>
      </c>
      <c r="AS57" s="26">
        <v>34329.78</v>
      </c>
      <c r="AT57" s="26">
        <v>88710.13</v>
      </c>
      <c r="AU57" s="26">
        <v>92907.31</v>
      </c>
      <c r="AV57" s="14">
        <v>80528.25</v>
      </c>
      <c r="AW57" s="27">
        <v>87279.41</v>
      </c>
      <c r="AX57" s="27">
        <v>87740.98</v>
      </c>
      <c r="AY57" s="27">
        <v>87193</v>
      </c>
      <c r="AZ57" s="27">
        <v>102729.79</v>
      </c>
      <c r="BA57" s="27">
        <v>105126.21</v>
      </c>
      <c r="BB57" s="27">
        <v>103172.53</v>
      </c>
      <c r="BC57" s="27">
        <v>26245.360000000001</v>
      </c>
      <c r="BD57" s="27">
        <v>19121.650000000001</v>
      </c>
    </row>
    <row r="58" spans="1:56" x14ac:dyDescent="0.35">
      <c r="A58" s="8"/>
      <c r="B58" s="28" t="str">
        <f>$B$9</f>
        <v>GTS</v>
      </c>
      <c r="C58" s="25"/>
      <c r="D58" s="25">
        <v>21988.13</v>
      </c>
      <c r="E58" s="25">
        <v>29328.43</v>
      </c>
      <c r="F58" s="29">
        <v>43800.85</v>
      </c>
      <c r="G58" s="29">
        <v>17808.73</v>
      </c>
      <c r="H58" s="29">
        <v>16723.240000000002</v>
      </c>
      <c r="I58" s="29">
        <v>3693.3</v>
      </c>
      <c r="J58" s="29">
        <v>7267.31</v>
      </c>
      <c r="K58" s="29">
        <v>3603.08</v>
      </c>
      <c r="L58" s="29">
        <v>3800.63</v>
      </c>
      <c r="M58" s="29">
        <v>5707.55</v>
      </c>
      <c r="N58" s="29">
        <v>15243.8</v>
      </c>
      <c r="O58" s="29">
        <v>15364.66</v>
      </c>
      <c r="P58" s="29">
        <v>19857.87</v>
      </c>
      <c r="Q58" s="29">
        <v>29858.32</v>
      </c>
      <c r="R58" s="29">
        <v>3964.79</v>
      </c>
      <c r="S58" s="29">
        <v>7434.44</v>
      </c>
      <c r="T58" s="29">
        <v>10976.62</v>
      </c>
      <c r="U58" s="29">
        <v>16577.45</v>
      </c>
      <c r="V58" s="29">
        <v>2366.13</v>
      </c>
      <c r="W58" s="29">
        <v>18732.28</v>
      </c>
      <c r="X58" s="29">
        <v>7516.54</v>
      </c>
      <c r="Y58" s="29">
        <v>24521.29</v>
      </c>
      <c r="Z58" s="29">
        <v>30941.41</v>
      </c>
      <c r="AA58" s="29">
        <v>103063.67</v>
      </c>
      <c r="AB58" s="29">
        <v>213536.93</v>
      </c>
      <c r="AC58" s="29">
        <v>134851.21</v>
      </c>
      <c r="AD58" s="25">
        <v>150775</v>
      </c>
      <c r="AE58" s="30">
        <v>204852.27</v>
      </c>
      <c r="AF58" s="30">
        <v>201150.63</v>
      </c>
      <c r="AG58" s="30">
        <v>470217.63</v>
      </c>
      <c r="AH58" s="30">
        <v>493357.88</v>
      </c>
      <c r="AI58" s="31">
        <v>514831.94</v>
      </c>
      <c r="AJ58" s="31">
        <v>454915.44</v>
      </c>
      <c r="AK58" s="31">
        <v>464224.6</v>
      </c>
      <c r="AL58" s="31">
        <v>444724.4</v>
      </c>
      <c r="AM58" s="31">
        <v>439531.75</v>
      </c>
      <c r="AN58" s="31">
        <v>475428.7</v>
      </c>
      <c r="AO58" s="30">
        <v>392559.53</v>
      </c>
      <c r="AP58" s="30">
        <v>412195.18</v>
      </c>
      <c r="AQ58" s="32">
        <v>438706.68</v>
      </c>
      <c r="AR58" s="32">
        <v>494316.76</v>
      </c>
      <c r="AS58" s="32">
        <v>222121.67</v>
      </c>
      <c r="AT58" s="32">
        <v>266261.67</v>
      </c>
      <c r="AU58" s="32">
        <v>264505.94</v>
      </c>
      <c r="AV58" s="32">
        <v>116278.23</v>
      </c>
      <c r="AW58" s="32">
        <v>55601.79</v>
      </c>
      <c r="AX58" s="32">
        <v>24670.22</v>
      </c>
      <c r="AY58" s="32">
        <v>81062</v>
      </c>
      <c r="AZ58" s="32">
        <v>41729.31</v>
      </c>
      <c r="BA58" s="32">
        <v>59898.92</v>
      </c>
      <c r="BB58" s="32">
        <v>102137.13</v>
      </c>
      <c r="BC58" s="32">
        <v>79397.820000000007</v>
      </c>
      <c r="BD58" s="32">
        <v>63461.66</v>
      </c>
    </row>
    <row r="59" spans="1:56" ht="15" thickBot="1" x14ac:dyDescent="0.4">
      <c r="A59" s="8"/>
      <c r="B59" s="22" t="str">
        <f>$B$10</f>
        <v>Total</v>
      </c>
      <c r="C59" s="33">
        <f>SUM(C54:C58)</f>
        <v>34567350.610000007</v>
      </c>
      <c r="D59" s="33">
        <f t="shared" ref="D59:AL59" si="15">SUM(D54:D58)</f>
        <v>39267383.790000007</v>
      </c>
      <c r="E59" s="33">
        <f t="shared" si="15"/>
        <v>41692586.509999998</v>
      </c>
      <c r="F59" s="33">
        <f t="shared" si="15"/>
        <v>41743489.349999994</v>
      </c>
      <c r="G59" s="33">
        <f t="shared" si="15"/>
        <v>36603639.609999992</v>
      </c>
      <c r="H59" s="33">
        <f t="shared" si="15"/>
        <v>31706166.879999999</v>
      </c>
      <c r="I59" s="33">
        <f t="shared" si="15"/>
        <v>29117348.48</v>
      </c>
      <c r="J59" s="33">
        <f t="shared" si="15"/>
        <v>29333732.079999998</v>
      </c>
      <c r="K59" s="33">
        <f t="shared" si="15"/>
        <v>28212226.669999998</v>
      </c>
      <c r="L59" s="33">
        <f t="shared" si="15"/>
        <v>27302693.899999999</v>
      </c>
      <c r="M59" s="33">
        <f t="shared" si="15"/>
        <v>27141633.890000001</v>
      </c>
      <c r="N59" s="33">
        <f t="shared" si="15"/>
        <v>29911494.5</v>
      </c>
      <c r="O59" s="33">
        <f t="shared" si="15"/>
        <v>33709495.54999999</v>
      </c>
      <c r="P59" s="33">
        <f t="shared" si="15"/>
        <v>39002508.299999997</v>
      </c>
      <c r="Q59" s="33">
        <f t="shared" si="15"/>
        <v>42466662.600000001</v>
      </c>
      <c r="R59" s="33">
        <f t="shared" si="15"/>
        <v>41505236.990000002</v>
      </c>
      <c r="S59" s="33">
        <f t="shared" si="15"/>
        <v>37338071.740000002</v>
      </c>
      <c r="T59" s="33">
        <f t="shared" si="15"/>
        <v>32022829.060000006</v>
      </c>
      <c r="U59" s="33">
        <f t="shared" si="15"/>
        <v>28838338.259999998</v>
      </c>
      <c r="V59" s="33">
        <f t="shared" si="15"/>
        <v>28848513.23</v>
      </c>
      <c r="W59" s="33">
        <f t="shared" si="15"/>
        <v>27529795.779999997</v>
      </c>
      <c r="X59" s="33">
        <f t="shared" si="15"/>
        <v>26286161.499999996</v>
      </c>
      <c r="Y59" s="33">
        <f t="shared" si="15"/>
        <v>26543362.649999999</v>
      </c>
      <c r="Z59" s="33">
        <f t="shared" si="15"/>
        <v>29029251.870000001</v>
      </c>
      <c r="AA59" s="33">
        <f t="shared" si="15"/>
        <v>32905522.270000007</v>
      </c>
      <c r="AB59" s="33">
        <f t="shared" si="15"/>
        <v>38312955.359999999</v>
      </c>
      <c r="AC59" s="33">
        <f t="shared" si="15"/>
        <v>42883914.550000004</v>
      </c>
      <c r="AD59" s="33">
        <f t="shared" si="15"/>
        <v>44186425.519999996</v>
      </c>
      <c r="AE59" s="33">
        <f t="shared" si="15"/>
        <v>45259953.270000003</v>
      </c>
      <c r="AF59" s="33">
        <f t="shared" si="15"/>
        <v>43384975.960000001</v>
      </c>
      <c r="AG59" s="33">
        <f t="shared" si="15"/>
        <v>41255164.529999994</v>
      </c>
      <c r="AH59" s="33">
        <f t="shared" si="15"/>
        <v>37730131.100000001</v>
      </c>
      <c r="AI59" s="33">
        <f t="shared" si="15"/>
        <v>35301584.93</v>
      </c>
      <c r="AJ59" s="33">
        <f t="shared" si="15"/>
        <v>32159480.529999997</v>
      </c>
      <c r="AK59" s="33">
        <f t="shared" si="15"/>
        <v>30896787.010000002</v>
      </c>
      <c r="AL59" s="34">
        <f t="shared" si="15"/>
        <v>30467234.970000003</v>
      </c>
      <c r="AM59" s="34">
        <v>32367433.990000002</v>
      </c>
      <c r="AN59" s="34">
        <f t="shared" ref="AN59:BD59" si="16">SUM(AN54:AN58)</f>
        <v>35976101.789999999</v>
      </c>
      <c r="AO59" s="34">
        <f t="shared" si="16"/>
        <v>37516668.730000004</v>
      </c>
      <c r="AP59" s="34">
        <f t="shared" si="16"/>
        <v>36155828.190000005</v>
      </c>
      <c r="AQ59" s="34">
        <f t="shared" si="16"/>
        <v>33478436.68</v>
      </c>
      <c r="AR59" s="34">
        <f t="shared" si="16"/>
        <v>30209982.130000003</v>
      </c>
      <c r="AS59" s="34">
        <f t="shared" si="16"/>
        <v>27714389.730000004</v>
      </c>
      <c r="AT59" s="34">
        <f t="shared" si="16"/>
        <v>26928877.529999997</v>
      </c>
      <c r="AU59" s="34">
        <f t="shared" si="16"/>
        <v>25847978.920000002</v>
      </c>
      <c r="AV59" s="34">
        <f t="shared" si="16"/>
        <v>24656426.650000002</v>
      </c>
      <c r="AW59" s="35">
        <f t="shared" si="16"/>
        <v>24426964.859999999</v>
      </c>
      <c r="AX59" s="35">
        <f t="shared" si="16"/>
        <v>25841185.789999999</v>
      </c>
      <c r="AY59" s="35">
        <f t="shared" si="16"/>
        <v>28605506</v>
      </c>
      <c r="AZ59" s="35">
        <f t="shared" si="16"/>
        <v>37145129.519999996</v>
      </c>
      <c r="BA59" s="35">
        <f t="shared" si="16"/>
        <v>40312927.040000007</v>
      </c>
      <c r="BB59" s="35">
        <f t="shared" si="16"/>
        <v>41807877.080000006</v>
      </c>
      <c r="BC59" s="35">
        <f t="shared" si="16"/>
        <v>37786769.859999999</v>
      </c>
      <c r="BD59" s="35">
        <f t="shared" si="16"/>
        <v>32888998.680000003</v>
      </c>
    </row>
    <row r="60" spans="1:56" x14ac:dyDescent="0.35">
      <c r="A60" s="8">
        <f>+A53+1</f>
        <v>9</v>
      </c>
      <c r="B60" s="9" t="s">
        <v>15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x14ac:dyDescent="0.35">
      <c r="A61" s="8"/>
      <c r="B61" s="12" t="str">
        <f>$B$5</f>
        <v>Residential</v>
      </c>
      <c r="C61" s="25">
        <f>C40+C47+C54</f>
        <v>71012098.590000004</v>
      </c>
      <c r="D61" s="25">
        <f t="shared" ref="D61:AB64" si="17">D40+D47+D54</f>
        <v>78286230.599999994</v>
      </c>
      <c r="E61" s="25">
        <f t="shared" si="17"/>
        <v>67222124.780000001</v>
      </c>
      <c r="F61" s="25">
        <f t="shared" si="17"/>
        <v>49790093.299999997</v>
      </c>
      <c r="G61" s="25">
        <f t="shared" si="17"/>
        <v>35085883.549999997</v>
      </c>
      <c r="H61" s="25">
        <f t="shared" si="17"/>
        <v>28821799.770000003</v>
      </c>
      <c r="I61" s="25">
        <f t="shared" si="17"/>
        <v>25513040.18</v>
      </c>
      <c r="J61" s="25">
        <f t="shared" si="17"/>
        <v>25759643.130000003</v>
      </c>
      <c r="K61" s="25">
        <f t="shared" si="17"/>
        <v>30466731.260000002</v>
      </c>
      <c r="L61" s="25">
        <f t="shared" si="17"/>
        <v>42320217.900000006</v>
      </c>
      <c r="M61" s="25">
        <f t="shared" si="17"/>
        <v>53728320.990000002</v>
      </c>
      <c r="N61" s="25">
        <f t="shared" si="17"/>
        <v>68747818.909999996</v>
      </c>
      <c r="O61" s="25">
        <f t="shared" si="17"/>
        <v>79399536.019999996</v>
      </c>
      <c r="P61" s="25">
        <f t="shared" si="17"/>
        <v>78105647.409999996</v>
      </c>
      <c r="Q61" s="25">
        <f t="shared" si="17"/>
        <v>67013016.609999999</v>
      </c>
      <c r="R61" s="25">
        <f t="shared" si="17"/>
        <v>51259416.689999998</v>
      </c>
      <c r="S61" s="25">
        <f t="shared" si="17"/>
        <v>38488489.489999995</v>
      </c>
      <c r="T61" s="25">
        <f t="shared" si="17"/>
        <v>31269489.23</v>
      </c>
      <c r="U61" s="25">
        <f t="shared" si="17"/>
        <v>27467778.73</v>
      </c>
      <c r="V61" s="25">
        <f t="shared" si="17"/>
        <v>27288978.43</v>
      </c>
      <c r="W61" s="25">
        <f t="shared" si="17"/>
        <v>30621328.099999998</v>
      </c>
      <c r="X61" s="25">
        <f t="shared" si="17"/>
        <v>37599701.329999998</v>
      </c>
      <c r="Y61" s="25">
        <f t="shared" si="17"/>
        <v>42670420.600000001</v>
      </c>
      <c r="Z61" s="25">
        <f t="shared" si="17"/>
        <v>51499808.079999998</v>
      </c>
      <c r="AA61" s="25">
        <f t="shared" si="17"/>
        <v>57488315.470000006</v>
      </c>
      <c r="AB61" s="25">
        <f t="shared" si="17"/>
        <v>59011365.969999999</v>
      </c>
      <c r="AC61" s="25">
        <v>58038367.439999998</v>
      </c>
      <c r="AD61" s="25">
        <f>AD40+AD47+AD54</f>
        <v>50331072.409999996</v>
      </c>
      <c r="AE61" s="25">
        <f t="shared" ref="AE61:AF64" si="18">AE40+AE47+AE54</f>
        <v>43679234.219999999</v>
      </c>
      <c r="AF61" s="25">
        <f t="shared" si="18"/>
        <v>40881662.93</v>
      </c>
      <c r="AG61" s="25">
        <f>AG40+AG47+AG54</f>
        <v>39951435.32</v>
      </c>
      <c r="AH61" s="25">
        <f t="shared" ref="AH61:AL65" si="19">AH40+AH47+AH54</f>
        <v>40938894.840000004</v>
      </c>
      <c r="AI61" s="25">
        <f t="shared" si="19"/>
        <v>41161378.700000003</v>
      </c>
      <c r="AJ61" s="25">
        <f t="shared" si="19"/>
        <v>41192791.280000001</v>
      </c>
      <c r="AK61" s="25">
        <f t="shared" si="19"/>
        <v>46653641.340000004</v>
      </c>
      <c r="AL61" s="26">
        <f>AL40+AL47+AL54</f>
        <v>58276363.099999994</v>
      </c>
      <c r="AM61" s="26">
        <v>67092483.570000008</v>
      </c>
      <c r="AN61" s="26">
        <f t="shared" ref="AN61:AQ65" si="20">AN40+AN47+AN54</f>
        <v>64371178.430000007</v>
      </c>
      <c r="AO61" s="26">
        <f t="shared" si="20"/>
        <v>55861167.039999999</v>
      </c>
      <c r="AP61" s="26">
        <f t="shared" si="20"/>
        <v>44006799.450000003</v>
      </c>
      <c r="AQ61" s="26">
        <f>AQ40+AQ47+AQ54</f>
        <v>33611653.030000001</v>
      </c>
      <c r="AR61" s="26">
        <f t="shared" ref="AR61:BD66" si="21">AR40+AR47+AR54</f>
        <v>29118194.280000001</v>
      </c>
      <c r="AS61" s="26">
        <f t="shared" si="21"/>
        <v>26743769.439999998</v>
      </c>
      <c r="AT61" s="26">
        <f t="shared" si="21"/>
        <v>26011617.289999999</v>
      </c>
      <c r="AU61" s="26">
        <f t="shared" si="21"/>
        <v>29880915.699999999</v>
      </c>
      <c r="AV61" s="26">
        <f t="shared" si="21"/>
        <v>36578985.170000002</v>
      </c>
      <c r="AW61" s="26">
        <f t="shared" si="21"/>
        <v>47645520.43</v>
      </c>
      <c r="AX61" s="26">
        <f t="shared" si="21"/>
        <v>77363250.549999997</v>
      </c>
      <c r="AY61" s="26">
        <f t="shared" si="21"/>
        <v>87289350</v>
      </c>
      <c r="AZ61" s="26">
        <f t="shared" si="21"/>
        <v>94186474.370000005</v>
      </c>
      <c r="BA61" s="26">
        <f t="shared" si="21"/>
        <v>86369659.909999996</v>
      </c>
      <c r="BB61" s="26">
        <f t="shared" si="21"/>
        <v>65602977.659999996</v>
      </c>
      <c r="BC61" s="26">
        <f t="shared" si="21"/>
        <v>43706340.459999993</v>
      </c>
      <c r="BD61" s="26">
        <f>BD40+BD47+BD54</f>
        <v>36756472.450000003</v>
      </c>
    </row>
    <row r="62" spans="1:56" x14ac:dyDescent="0.35">
      <c r="A62" s="8"/>
      <c r="B62" s="12" t="str">
        <f>$B$6</f>
        <v>PIPP/CAP</v>
      </c>
      <c r="C62" s="25">
        <f>C41+C48+C55</f>
        <v>15683496.4</v>
      </c>
      <c r="D62" s="25">
        <f t="shared" si="17"/>
        <v>15491997.710000001</v>
      </c>
      <c r="E62" s="25">
        <f t="shared" si="17"/>
        <v>15273982.09</v>
      </c>
      <c r="F62" s="25">
        <f t="shared" si="17"/>
        <v>16060714.869999999</v>
      </c>
      <c r="G62" s="25">
        <f t="shared" si="17"/>
        <v>15294993.08</v>
      </c>
      <c r="H62" s="25">
        <f t="shared" si="17"/>
        <v>14901167.84</v>
      </c>
      <c r="I62" s="25">
        <f t="shared" si="17"/>
        <v>14777215.01</v>
      </c>
      <c r="J62" s="25">
        <f t="shared" si="17"/>
        <v>16159000.07</v>
      </c>
      <c r="K62" s="25">
        <f t="shared" si="17"/>
        <v>16074278.66</v>
      </c>
      <c r="L62" s="25">
        <f t="shared" si="17"/>
        <v>15739025.9</v>
      </c>
      <c r="M62" s="25">
        <f t="shared" si="17"/>
        <v>14535142.76</v>
      </c>
      <c r="N62" s="25">
        <f t="shared" si="17"/>
        <v>14719710.43</v>
      </c>
      <c r="O62" s="25">
        <f t="shared" si="17"/>
        <v>15360263.440000001</v>
      </c>
      <c r="P62" s="25">
        <f t="shared" si="17"/>
        <v>14705712.82</v>
      </c>
      <c r="Q62" s="25">
        <f t="shared" si="17"/>
        <v>14101120.77</v>
      </c>
      <c r="R62" s="25">
        <f t="shared" si="17"/>
        <v>13539754.66</v>
      </c>
      <c r="S62" s="25">
        <f t="shared" si="17"/>
        <v>13200935.77</v>
      </c>
      <c r="T62" s="25">
        <f t="shared" si="17"/>
        <v>12888336.15</v>
      </c>
      <c r="U62" s="25">
        <f t="shared" si="17"/>
        <v>12926942.619999999</v>
      </c>
      <c r="V62" s="25">
        <f t="shared" si="17"/>
        <v>14005671.41</v>
      </c>
      <c r="W62" s="25">
        <f t="shared" si="17"/>
        <v>13912505.82</v>
      </c>
      <c r="X62" s="25">
        <f t="shared" si="17"/>
        <v>13324816.699999999</v>
      </c>
      <c r="Y62" s="25">
        <f t="shared" si="17"/>
        <v>12699308.420000002</v>
      </c>
      <c r="Z62" s="25">
        <f t="shared" si="17"/>
        <v>12803949.109999999</v>
      </c>
      <c r="AA62" s="25">
        <f t="shared" si="17"/>
        <v>13112400.34</v>
      </c>
      <c r="AB62" s="25">
        <f t="shared" si="17"/>
        <v>13768172.530000001</v>
      </c>
      <c r="AC62" s="25">
        <v>13961610.24</v>
      </c>
      <c r="AD62" s="25">
        <f>AD41+AD48+AD55</f>
        <v>13953532.859999999</v>
      </c>
      <c r="AE62" s="25">
        <f t="shared" si="18"/>
        <v>13980711.379999999</v>
      </c>
      <c r="AF62" s="25">
        <f t="shared" si="18"/>
        <v>14130328.09</v>
      </c>
      <c r="AG62" s="25">
        <f>AG41+AG48+AG55</f>
        <v>12937000.880000001</v>
      </c>
      <c r="AH62" s="25">
        <f>AH41+AH48+AH55</f>
        <v>9297403.1699999999</v>
      </c>
      <c r="AI62" s="25">
        <f t="shared" si="19"/>
        <v>10376586.690000001</v>
      </c>
      <c r="AJ62" s="25">
        <f t="shared" si="19"/>
        <v>12420594.57</v>
      </c>
      <c r="AK62" s="25">
        <f t="shared" si="19"/>
        <v>14665849.18</v>
      </c>
      <c r="AL62" s="26">
        <f>AL41+AL48+AL55</f>
        <v>16087115.74</v>
      </c>
      <c r="AM62" s="26">
        <v>13189738.77</v>
      </c>
      <c r="AN62" s="26">
        <f t="shared" si="20"/>
        <v>12841097.93</v>
      </c>
      <c r="AO62" s="26">
        <f t="shared" si="20"/>
        <v>12856381.629999999</v>
      </c>
      <c r="AP62" s="26">
        <f t="shared" si="20"/>
        <v>12880077.99</v>
      </c>
      <c r="AQ62" s="26">
        <f>AQ41+AQ48+AQ55</f>
        <v>12848378.950000001</v>
      </c>
      <c r="AR62" s="26">
        <f t="shared" si="21"/>
        <v>12793895.5</v>
      </c>
      <c r="AS62" s="26">
        <f t="shared" si="21"/>
        <v>12739837.810000001</v>
      </c>
      <c r="AT62" s="26">
        <f t="shared" si="21"/>
        <v>13197253.219999999</v>
      </c>
      <c r="AU62" s="26">
        <f t="shared" si="21"/>
        <v>14052001.890000001</v>
      </c>
      <c r="AV62" s="26">
        <f t="shared" si="21"/>
        <v>15110520.780000001</v>
      </c>
      <c r="AW62" s="26">
        <f t="shared" si="21"/>
        <v>14886138.66</v>
      </c>
      <c r="AX62" s="26">
        <f t="shared" si="21"/>
        <v>14701770.829999998</v>
      </c>
      <c r="AY62" s="26">
        <f t="shared" si="21"/>
        <v>13755973</v>
      </c>
      <c r="AZ62" s="26">
        <f t="shared" si="21"/>
        <v>13462606.810000001</v>
      </c>
      <c r="BA62" s="26">
        <f t="shared" si="21"/>
        <v>11280129.189999999</v>
      </c>
      <c r="BB62" s="26">
        <f t="shared" si="21"/>
        <v>10174049.960000001</v>
      </c>
      <c r="BC62" s="26">
        <f t="shared" si="21"/>
        <v>10371626.48</v>
      </c>
      <c r="BD62" s="26">
        <f t="shared" si="21"/>
        <v>10144911.530000001</v>
      </c>
    </row>
    <row r="63" spans="1:56" x14ac:dyDescent="0.35">
      <c r="A63" s="8"/>
      <c r="B63" s="12" t="str">
        <f>$B$7</f>
        <v>Commercial</v>
      </c>
      <c r="C63" s="25">
        <f>C42+C49+C56</f>
        <v>5971523.0300000003</v>
      </c>
      <c r="D63" s="25">
        <f t="shared" si="17"/>
        <v>4254575.6199999992</v>
      </c>
      <c r="E63" s="25">
        <f t="shared" si="17"/>
        <v>2723702.31</v>
      </c>
      <c r="F63" s="25">
        <f t="shared" si="17"/>
        <v>2419371.1799999997</v>
      </c>
      <c r="G63" s="25">
        <f t="shared" si="17"/>
        <v>1153894.8900000001</v>
      </c>
      <c r="H63" s="25">
        <f t="shared" si="17"/>
        <v>974367.21</v>
      </c>
      <c r="I63" s="25">
        <f t="shared" si="17"/>
        <v>824309.23</v>
      </c>
      <c r="J63" s="25">
        <f t="shared" si="17"/>
        <v>967747.64</v>
      </c>
      <c r="K63" s="25">
        <f t="shared" si="17"/>
        <v>1568622.82</v>
      </c>
      <c r="L63" s="25">
        <f t="shared" si="17"/>
        <v>2938566.59</v>
      </c>
      <c r="M63" s="25">
        <f t="shared" si="17"/>
        <v>4122992.73</v>
      </c>
      <c r="N63" s="25">
        <f t="shared" si="17"/>
        <v>6078793.0499999998</v>
      </c>
      <c r="O63" s="25">
        <f t="shared" si="17"/>
        <v>7322302.2800000003</v>
      </c>
      <c r="P63" s="25">
        <f t="shared" si="17"/>
        <v>6837137.4700000007</v>
      </c>
      <c r="Q63" s="25">
        <f t="shared" si="17"/>
        <v>4790046.6500000004</v>
      </c>
      <c r="R63" s="25">
        <f t="shared" si="17"/>
        <v>2477760.2999999998</v>
      </c>
      <c r="S63" s="25">
        <f t="shared" si="17"/>
        <v>1415103.58</v>
      </c>
      <c r="T63" s="25">
        <f t="shared" si="17"/>
        <v>1182427.3699999999</v>
      </c>
      <c r="U63" s="25">
        <f t="shared" si="17"/>
        <v>915264.51</v>
      </c>
      <c r="V63" s="25">
        <f t="shared" si="17"/>
        <v>885386.57000000007</v>
      </c>
      <c r="W63" s="25">
        <f t="shared" si="17"/>
        <v>1290909.48</v>
      </c>
      <c r="X63" s="25">
        <f t="shared" si="17"/>
        <v>2526505.9800000004</v>
      </c>
      <c r="Y63" s="25">
        <f t="shared" si="17"/>
        <v>3213249.8200000003</v>
      </c>
      <c r="Z63" s="25">
        <f t="shared" si="17"/>
        <v>4839657.25</v>
      </c>
      <c r="AA63" s="25">
        <f t="shared" si="17"/>
        <v>8068629.5800000001</v>
      </c>
      <c r="AB63" s="25">
        <f t="shared" si="17"/>
        <v>6655059.3300000001</v>
      </c>
      <c r="AC63" s="25">
        <v>5453922.1600000001</v>
      </c>
      <c r="AD63" s="25">
        <f>AD42+AD49+AD56</f>
        <v>4124296.06</v>
      </c>
      <c r="AE63" s="25">
        <f t="shared" si="18"/>
        <v>2715339.9699999997</v>
      </c>
      <c r="AF63" s="25">
        <f t="shared" si="18"/>
        <v>2336595.9899999998</v>
      </c>
      <c r="AG63" s="25">
        <f>AG42+AG49+AG56</f>
        <v>2194686.9899999998</v>
      </c>
      <c r="AH63" s="25">
        <f>AH42+AH49+AH56</f>
        <v>2104876.5100000002</v>
      </c>
      <c r="AI63" s="25">
        <f t="shared" si="19"/>
        <v>2274650.6</v>
      </c>
      <c r="AJ63" s="25">
        <f t="shared" si="19"/>
        <v>3340864.09</v>
      </c>
      <c r="AK63" s="25">
        <f t="shared" si="19"/>
        <v>4010134.5500000003</v>
      </c>
      <c r="AL63" s="26">
        <f t="shared" si="19"/>
        <v>5761257.6800000006</v>
      </c>
      <c r="AM63" s="26">
        <v>6709959.040000001</v>
      </c>
      <c r="AN63" s="26">
        <f t="shared" si="20"/>
        <v>5706147.0599999996</v>
      </c>
      <c r="AO63" s="26">
        <f t="shared" si="20"/>
        <v>4677224.6099999994</v>
      </c>
      <c r="AP63" s="26">
        <f t="shared" si="20"/>
        <v>2993691.4699999997</v>
      </c>
      <c r="AQ63" s="26">
        <f t="shared" si="20"/>
        <v>1960944.3000000003</v>
      </c>
      <c r="AR63" s="26">
        <f t="shared" si="21"/>
        <v>1656234.65</v>
      </c>
      <c r="AS63" s="26">
        <f t="shared" si="21"/>
        <v>1407109.06</v>
      </c>
      <c r="AT63" s="26">
        <f t="shared" si="21"/>
        <v>1256746.3400000001</v>
      </c>
      <c r="AU63" s="26">
        <f t="shared" si="21"/>
        <v>2566438.58</v>
      </c>
      <c r="AV63" s="26">
        <f t="shared" si="21"/>
        <v>4573935.17</v>
      </c>
      <c r="AW63" s="26">
        <f t="shared" si="21"/>
        <v>5676896.7999999998</v>
      </c>
      <c r="AX63" s="26">
        <f t="shared" si="21"/>
        <v>8502412.1799999997</v>
      </c>
      <c r="AY63" s="26">
        <f t="shared" si="21"/>
        <v>8826332</v>
      </c>
      <c r="AZ63" s="26">
        <f t="shared" si="21"/>
        <v>9452232.8599999994</v>
      </c>
      <c r="BA63" s="26">
        <f t="shared" si="21"/>
        <v>8159229.4299999997</v>
      </c>
      <c r="BB63" s="26">
        <f t="shared" si="21"/>
        <v>5633540.6199999992</v>
      </c>
      <c r="BC63" s="26">
        <f t="shared" si="21"/>
        <v>2975014.38</v>
      </c>
      <c r="BD63" s="26">
        <f>BD42+BD49+BD56</f>
        <v>2696897.06</v>
      </c>
    </row>
    <row r="64" spans="1:56" x14ac:dyDescent="0.35">
      <c r="A64" s="8"/>
      <c r="B64" s="12" t="str">
        <f>$B$8</f>
        <v>GMB</v>
      </c>
      <c r="C64" s="25">
        <f>C43+C50+C57</f>
        <v>188926.83000000002</v>
      </c>
      <c r="D64" s="25">
        <f t="shared" si="17"/>
        <v>163470.33000000002</v>
      </c>
      <c r="E64" s="25">
        <f t="shared" si="17"/>
        <v>121290.72</v>
      </c>
      <c r="F64" s="25">
        <f t="shared" si="17"/>
        <v>136948.44</v>
      </c>
      <c r="G64" s="25">
        <f t="shared" si="17"/>
        <v>118871.67</v>
      </c>
      <c r="H64" s="25">
        <f t="shared" si="17"/>
        <v>116465.89</v>
      </c>
      <c r="I64" s="25">
        <f t="shared" si="17"/>
        <v>132932.88</v>
      </c>
      <c r="J64" s="25">
        <f t="shared" si="17"/>
        <v>139942.64000000001</v>
      </c>
      <c r="K64" s="25">
        <f t="shared" si="17"/>
        <v>242003.55</v>
      </c>
      <c r="L64" s="25">
        <f t="shared" si="17"/>
        <v>268132.65000000002</v>
      </c>
      <c r="M64" s="25">
        <f t="shared" si="17"/>
        <v>323900.39999999997</v>
      </c>
      <c r="N64" s="25">
        <f t="shared" si="17"/>
        <v>429941</v>
      </c>
      <c r="O64" s="25">
        <f t="shared" si="17"/>
        <v>421848.63</v>
      </c>
      <c r="P64" s="25">
        <f t="shared" si="17"/>
        <v>242093.34</v>
      </c>
      <c r="Q64" s="25">
        <f t="shared" si="17"/>
        <v>188762.91</v>
      </c>
      <c r="R64" s="25">
        <f t="shared" si="17"/>
        <v>150273.5</v>
      </c>
      <c r="S64" s="25">
        <f t="shared" si="17"/>
        <v>177571.86</v>
      </c>
      <c r="T64" s="25">
        <f t="shared" si="17"/>
        <v>105302</v>
      </c>
      <c r="U64" s="25">
        <f t="shared" si="17"/>
        <v>153740.78</v>
      </c>
      <c r="V64" s="25">
        <f t="shared" si="17"/>
        <v>88804.579999999987</v>
      </c>
      <c r="W64" s="25">
        <f t="shared" si="17"/>
        <v>127921.2</v>
      </c>
      <c r="X64" s="25">
        <f t="shared" si="17"/>
        <v>152106.16</v>
      </c>
      <c r="Y64" s="25">
        <f t="shared" si="17"/>
        <v>210606.85</v>
      </c>
      <c r="Z64" s="25">
        <f t="shared" si="17"/>
        <v>164034.63</v>
      </c>
      <c r="AA64" s="25">
        <f t="shared" si="17"/>
        <v>192074.53</v>
      </c>
      <c r="AB64" s="25">
        <f t="shared" si="17"/>
        <v>218302.02000000002</v>
      </c>
      <c r="AC64" s="25">
        <v>248164.3</v>
      </c>
      <c r="AD64" s="25">
        <f>AD43+AD50+AD57</f>
        <v>174817.22</v>
      </c>
      <c r="AE64" s="25">
        <f t="shared" si="18"/>
        <v>157199.04999999999</v>
      </c>
      <c r="AF64" s="25">
        <f t="shared" si="18"/>
        <v>132025.94</v>
      </c>
      <c r="AG64" s="25">
        <f>AG43+AG50+AG57</f>
        <v>111284.93</v>
      </c>
      <c r="AH64" s="25">
        <f>AH43+AH50+AH57</f>
        <v>129302.02</v>
      </c>
      <c r="AI64" s="25">
        <f t="shared" si="19"/>
        <v>86839.09</v>
      </c>
      <c r="AJ64" s="25">
        <f t="shared" si="19"/>
        <v>179589.84</v>
      </c>
      <c r="AK64" s="25">
        <f t="shared" si="19"/>
        <v>144293.87</v>
      </c>
      <c r="AL64" s="26">
        <f t="shared" si="19"/>
        <v>101365.01999999999</v>
      </c>
      <c r="AM64" s="26">
        <v>197451.08999999997</v>
      </c>
      <c r="AN64" s="26">
        <f t="shared" si="20"/>
        <v>180933.47999999998</v>
      </c>
      <c r="AO64" s="26">
        <f t="shared" si="20"/>
        <v>74349.06</v>
      </c>
      <c r="AP64" s="26">
        <f t="shared" si="20"/>
        <v>70937.489999999991</v>
      </c>
      <c r="AQ64" s="26">
        <f t="shared" si="20"/>
        <v>57144.82</v>
      </c>
      <c r="AR64" s="26">
        <f t="shared" si="21"/>
        <v>144665.16</v>
      </c>
      <c r="AS64" s="26">
        <f t="shared" si="21"/>
        <v>137402.13</v>
      </c>
      <c r="AT64" s="26">
        <f t="shared" si="21"/>
        <v>130437.75</v>
      </c>
      <c r="AU64" s="26">
        <f t="shared" si="21"/>
        <v>193742.35</v>
      </c>
      <c r="AV64" s="26">
        <f t="shared" si="21"/>
        <v>213432.99</v>
      </c>
      <c r="AW64" s="26">
        <f t="shared" si="21"/>
        <v>149639.45000000001</v>
      </c>
      <c r="AX64" s="26">
        <f t="shared" si="21"/>
        <v>335443.26</v>
      </c>
      <c r="AY64" s="26">
        <f t="shared" si="21"/>
        <v>241937</v>
      </c>
      <c r="AZ64" s="26">
        <f t="shared" si="21"/>
        <v>199170.08000000002</v>
      </c>
      <c r="BA64" s="26">
        <f t="shared" si="21"/>
        <v>137152.82</v>
      </c>
      <c r="BB64" s="26">
        <f t="shared" si="21"/>
        <v>129022.48</v>
      </c>
      <c r="BC64" s="26">
        <f t="shared" si="21"/>
        <v>80331.86</v>
      </c>
      <c r="BD64" s="26">
        <f>BD43+BD50+BD57</f>
        <v>199885.63999999998</v>
      </c>
    </row>
    <row r="65" spans="1:56" x14ac:dyDescent="0.35">
      <c r="A65" s="8"/>
      <c r="B65" s="12" t="str">
        <f>$B$9</f>
        <v>GTS</v>
      </c>
      <c r="C65" s="25">
        <f>C44+C51+C58</f>
        <v>766152.30999999994</v>
      </c>
      <c r="D65" s="25">
        <v>946546.35</v>
      </c>
      <c r="E65" s="25">
        <v>676433.67</v>
      </c>
      <c r="F65" s="29">
        <v>856200.12</v>
      </c>
      <c r="G65" s="29">
        <v>358456.47</v>
      </c>
      <c r="H65" s="29">
        <v>950846.69</v>
      </c>
      <c r="I65" s="29">
        <v>458346.03</v>
      </c>
      <c r="J65" s="29">
        <v>798171.22</v>
      </c>
      <c r="K65" s="29">
        <v>1344714.47</v>
      </c>
      <c r="L65" s="29">
        <v>840693.28</v>
      </c>
      <c r="M65" s="29">
        <v>1016145.76</v>
      </c>
      <c r="N65" s="29">
        <v>851787.76</v>
      </c>
      <c r="O65" s="29">
        <v>1283442.1599999999</v>
      </c>
      <c r="P65" s="29">
        <v>786010.18</v>
      </c>
      <c r="Q65" s="29">
        <v>866165.5</v>
      </c>
      <c r="R65" s="29">
        <v>591598.09</v>
      </c>
      <c r="S65" s="29">
        <v>477433.14</v>
      </c>
      <c r="T65" s="29">
        <v>834971.01</v>
      </c>
      <c r="U65" s="29">
        <v>532309.24</v>
      </c>
      <c r="V65" s="29">
        <v>636453.42000000004</v>
      </c>
      <c r="W65" s="29">
        <v>2170150.48</v>
      </c>
      <c r="X65" s="29">
        <v>1063355.8400000001</v>
      </c>
      <c r="Y65" s="29">
        <v>2490715.3199999998</v>
      </c>
      <c r="Z65" s="29">
        <v>1812707.98</v>
      </c>
      <c r="AA65" s="29">
        <v>2451730.2799999998</v>
      </c>
      <c r="AB65" s="29">
        <v>2321085.54</v>
      </c>
      <c r="AC65" s="29">
        <v>1330965.52</v>
      </c>
      <c r="AD65" s="25">
        <f>AD44+AD51+AD58</f>
        <v>1978555.2000000002</v>
      </c>
      <c r="AE65" s="30">
        <v>1641919.51</v>
      </c>
      <c r="AF65" s="30">
        <v>1756596.45</v>
      </c>
      <c r="AG65" s="30">
        <v>1463623.04</v>
      </c>
      <c r="AH65" s="30">
        <v>2108007.8199999998</v>
      </c>
      <c r="AI65" s="31">
        <v>2831787.61</v>
      </c>
      <c r="AJ65" s="31">
        <v>2724253.48</v>
      </c>
      <c r="AK65" s="31">
        <v>4165913.88</v>
      </c>
      <c r="AL65" s="31">
        <f t="shared" si="19"/>
        <v>2226270.4300000002</v>
      </c>
      <c r="AM65" s="31">
        <v>2411729.09</v>
      </c>
      <c r="AN65" s="31">
        <f t="shared" si="20"/>
        <v>1763184.95</v>
      </c>
      <c r="AO65" s="31">
        <f t="shared" si="20"/>
        <v>1091042.4100000001</v>
      </c>
      <c r="AP65" s="31">
        <f t="shared" si="20"/>
        <v>1454017.19</v>
      </c>
      <c r="AQ65" s="31">
        <f t="shared" si="20"/>
        <v>1321488.44</v>
      </c>
      <c r="AR65" s="31">
        <f t="shared" si="21"/>
        <v>1522595.59</v>
      </c>
      <c r="AS65" s="31">
        <f t="shared" si="21"/>
        <v>1292001.1299999999</v>
      </c>
      <c r="AT65" s="31">
        <f t="shared" si="21"/>
        <v>1543618.92</v>
      </c>
      <c r="AU65" s="31">
        <f t="shared" si="21"/>
        <v>1944696.42</v>
      </c>
      <c r="AV65" s="31">
        <f t="shared" si="21"/>
        <v>1621854.62</v>
      </c>
      <c r="AW65" s="31">
        <f t="shared" si="21"/>
        <v>2612734.23</v>
      </c>
      <c r="AX65" s="31">
        <f t="shared" si="21"/>
        <v>1505434.51</v>
      </c>
      <c r="AY65" s="31">
        <f t="shared" si="21"/>
        <v>2113188.4299999997</v>
      </c>
      <c r="AZ65" s="31">
        <f t="shared" si="21"/>
        <v>1326193.96</v>
      </c>
      <c r="BA65" s="31">
        <f t="shared" si="21"/>
        <v>900099.63</v>
      </c>
      <c r="BB65" s="31">
        <f t="shared" si="21"/>
        <v>1014835.91</v>
      </c>
      <c r="BC65" s="31">
        <f t="shared" si="21"/>
        <v>751755.62999999989</v>
      </c>
      <c r="BD65" s="31">
        <f>BD44+BD51+BD58</f>
        <v>945039.9</v>
      </c>
    </row>
    <row r="66" spans="1:56" ht="15" thickBot="1" x14ac:dyDescent="0.4">
      <c r="A66" s="8"/>
      <c r="B66" s="18" t="str">
        <f>$B$10</f>
        <v>Total</v>
      </c>
      <c r="C66" s="25">
        <f>SUM(C61:C65)</f>
        <v>93622197.160000011</v>
      </c>
      <c r="D66" s="25">
        <f t="shared" ref="D66:AG66" si="22">SUM(D61:D65)</f>
        <v>99142820.609999999</v>
      </c>
      <c r="E66" s="25">
        <f t="shared" si="22"/>
        <v>86017533.570000008</v>
      </c>
      <c r="F66" s="25">
        <f t="shared" si="22"/>
        <v>69263327.909999996</v>
      </c>
      <c r="G66" s="25">
        <f t="shared" si="22"/>
        <v>52012099.659999996</v>
      </c>
      <c r="H66" s="25">
        <f t="shared" si="22"/>
        <v>45764647.399999999</v>
      </c>
      <c r="I66" s="25">
        <f t="shared" si="22"/>
        <v>41705843.329999998</v>
      </c>
      <c r="J66" s="25">
        <f t="shared" si="22"/>
        <v>43824504.700000003</v>
      </c>
      <c r="K66" s="25">
        <f t="shared" si="22"/>
        <v>49696350.759999998</v>
      </c>
      <c r="L66" s="25">
        <f t="shared" si="22"/>
        <v>62106636.32</v>
      </c>
      <c r="M66" s="25">
        <f t="shared" si="22"/>
        <v>73726502.640000015</v>
      </c>
      <c r="N66" s="25">
        <f t="shared" si="22"/>
        <v>90828051.150000006</v>
      </c>
      <c r="O66" s="25">
        <f t="shared" si="22"/>
        <v>103787392.52999999</v>
      </c>
      <c r="P66" s="25">
        <f t="shared" si="22"/>
        <v>100676601.22</v>
      </c>
      <c r="Q66" s="25">
        <f t="shared" si="22"/>
        <v>86959112.439999998</v>
      </c>
      <c r="R66" s="25">
        <f t="shared" si="22"/>
        <v>68018803.239999995</v>
      </c>
      <c r="S66" s="25">
        <f t="shared" si="22"/>
        <v>53759533.839999989</v>
      </c>
      <c r="T66" s="25">
        <f t="shared" si="22"/>
        <v>46280525.759999998</v>
      </c>
      <c r="U66" s="25">
        <f t="shared" si="22"/>
        <v>41996035.880000003</v>
      </c>
      <c r="V66" s="25">
        <f t="shared" si="22"/>
        <v>42905294.410000004</v>
      </c>
      <c r="W66" s="25">
        <f t="shared" si="22"/>
        <v>48122815.079999998</v>
      </c>
      <c r="X66" s="25">
        <f t="shared" si="22"/>
        <v>54666486.010000005</v>
      </c>
      <c r="Y66" s="25">
        <f t="shared" si="22"/>
        <v>61284301.010000005</v>
      </c>
      <c r="Z66" s="25">
        <f t="shared" si="22"/>
        <v>71120157.049999997</v>
      </c>
      <c r="AA66" s="25">
        <f t="shared" si="22"/>
        <v>81313150.200000003</v>
      </c>
      <c r="AB66" s="25">
        <f t="shared" si="22"/>
        <v>81973985.390000001</v>
      </c>
      <c r="AC66" s="25">
        <f t="shared" si="22"/>
        <v>79033029.659999982</v>
      </c>
      <c r="AD66" s="25">
        <f t="shared" si="22"/>
        <v>70562273.75</v>
      </c>
      <c r="AE66" s="25">
        <f t="shared" si="22"/>
        <v>62174404.129999988</v>
      </c>
      <c r="AF66" s="25">
        <f t="shared" si="22"/>
        <v>59237209.399999999</v>
      </c>
      <c r="AG66" s="25">
        <f t="shared" si="22"/>
        <v>56658031.160000004</v>
      </c>
      <c r="AH66" s="25">
        <f>SUM(AH61:AH65)</f>
        <v>54578484.360000007</v>
      </c>
      <c r="AI66" s="25">
        <f>SUM(AI61:AI65)</f>
        <v>56731242.690000005</v>
      </c>
      <c r="AJ66" s="25">
        <f t="shared" ref="AJ66:AK66" si="23">SUM(AJ61:AJ65)</f>
        <v>59858093.259999998</v>
      </c>
      <c r="AK66" s="25">
        <f t="shared" si="23"/>
        <v>69639832.819999993</v>
      </c>
      <c r="AL66" s="26">
        <f>AL45+AL52+AL59</f>
        <v>82452371.970000014</v>
      </c>
      <c r="AM66" s="26">
        <v>89601361.560000017</v>
      </c>
      <c r="AN66" s="26">
        <f>AN45+AN52+AN59</f>
        <v>84862541.849999994</v>
      </c>
      <c r="AO66" s="26">
        <f>AO45+AO52+AO59</f>
        <v>74560164.75</v>
      </c>
      <c r="AP66" s="26">
        <f>AP45+AP52+AP59</f>
        <v>61405523.590000004</v>
      </c>
      <c r="AQ66" s="26">
        <f>AQ45+AQ52+AQ59</f>
        <v>49799609.539999999</v>
      </c>
      <c r="AR66" s="26">
        <f t="shared" si="21"/>
        <v>45235585.180000007</v>
      </c>
      <c r="AS66" s="26">
        <f t="shared" si="21"/>
        <v>42320119.570000008</v>
      </c>
      <c r="AT66" s="26">
        <f t="shared" si="21"/>
        <v>42139673.519999996</v>
      </c>
      <c r="AU66" s="26">
        <f t="shared" si="21"/>
        <v>48637794.940000005</v>
      </c>
      <c r="AV66" s="26">
        <f t="shared" si="21"/>
        <v>58098728.730000004</v>
      </c>
      <c r="AW66" s="26">
        <f t="shared" si="21"/>
        <v>70970929.569999993</v>
      </c>
      <c r="AX66" s="26">
        <f t="shared" si="21"/>
        <v>102408311.32999998</v>
      </c>
      <c r="AY66" s="26">
        <f t="shared" si="21"/>
        <v>112226780.43000001</v>
      </c>
      <c r="AZ66" s="26">
        <f t="shared" si="21"/>
        <v>118626678.08</v>
      </c>
      <c r="BA66" s="26">
        <f t="shared" si="21"/>
        <v>106846270.98</v>
      </c>
      <c r="BB66" s="26">
        <f t="shared" si="21"/>
        <v>82554426.629999995</v>
      </c>
      <c r="BC66" s="26">
        <f t="shared" si="21"/>
        <v>57885068.810000002</v>
      </c>
      <c r="BD66" s="26">
        <f t="shared" si="21"/>
        <v>50743206.579999998</v>
      </c>
    </row>
    <row r="67" spans="1:56" x14ac:dyDescent="0.35">
      <c r="A67" s="94">
        <f>+A60+1</f>
        <v>10</v>
      </c>
      <c r="B67" s="95" t="s">
        <v>16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x14ac:dyDescent="0.35">
      <c r="A68" s="94"/>
      <c r="B68" s="96" t="str">
        <f>$B$5</f>
        <v>Residential</v>
      </c>
      <c r="C68" s="36"/>
      <c r="D68" s="36">
        <v>5865582.4000000004</v>
      </c>
      <c r="E68" s="36">
        <v>1941186.4</v>
      </c>
      <c r="F68" s="36">
        <v>1614270.6</v>
      </c>
      <c r="G68" s="36">
        <v>1627526.9</v>
      </c>
      <c r="H68" s="36">
        <v>1474147.9</v>
      </c>
      <c r="I68" s="36">
        <v>3187031.9</v>
      </c>
      <c r="J68" s="36">
        <v>9651314.4000000004</v>
      </c>
      <c r="K68" s="36">
        <v>15306042.4</v>
      </c>
      <c r="L68" s="36">
        <v>19060176.300000001</v>
      </c>
      <c r="M68" s="36">
        <v>19617311.899999999</v>
      </c>
      <c r="N68" s="36">
        <v>17486255.899999999</v>
      </c>
      <c r="O68" s="36">
        <v>10474429.800000001</v>
      </c>
      <c r="P68" s="36">
        <v>5311323</v>
      </c>
      <c r="Q68" s="36">
        <v>2288577.2000000002</v>
      </c>
      <c r="R68" s="36">
        <v>1771272.4</v>
      </c>
      <c r="S68" s="36">
        <v>1548326.1</v>
      </c>
      <c r="T68" s="36">
        <v>1544671.5</v>
      </c>
      <c r="U68" s="36">
        <v>2617031.5</v>
      </c>
      <c r="V68" s="36">
        <v>8104553.4000000004</v>
      </c>
      <c r="W68" s="36">
        <v>15156013.5</v>
      </c>
      <c r="X68" s="36">
        <v>17571252.300000001</v>
      </c>
      <c r="Y68" s="36">
        <v>16022783.699999999</v>
      </c>
      <c r="Z68" s="36">
        <v>15313635.1</v>
      </c>
      <c r="AA68" s="36">
        <v>9835378.4000000004</v>
      </c>
      <c r="AB68" s="36">
        <v>7032598</v>
      </c>
      <c r="AC68" s="36">
        <v>3077560.8</v>
      </c>
      <c r="AD68" s="36">
        <v>1758716.5</v>
      </c>
      <c r="AE68" s="36">
        <v>1538444.7</v>
      </c>
      <c r="AF68" s="36">
        <v>1741399</v>
      </c>
      <c r="AG68" s="36">
        <v>3517368.7</v>
      </c>
      <c r="AH68" s="36">
        <v>6584037.5999999996</v>
      </c>
      <c r="AI68" s="36">
        <v>14093555.199999999</v>
      </c>
      <c r="AJ68" s="36">
        <v>18332630.300000001</v>
      </c>
      <c r="AK68" s="36">
        <v>19567642.800000001</v>
      </c>
      <c r="AL68" s="37">
        <v>16955634.699999999</v>
      </c>
      <c r="AM68" s="37">
        <v>8242295.2000000002</v>
      </c>
      <c r="AN68" s="37">
        <v>5538460.4000000004</v>
      </c>
      <c r="AO68" s="37">
        <v>2946736.1</v>
      </c>
      <c r="AP68" s="37">
        <v>1696120.6</v>
      </c>
      <c r="AQ68" s="37">
        <v>1601639.5</v>
      </c>
      <c r="AR68" s="37">
        <v>1630732.9</v>
      </c>
      <c r="AS68" s="37">
        <v>2111953.9</v>
      </c>
      <c r="AT68" s="37">
        <v>6796116</v>
      </c>
      <c r="AU68" s="37">
        <v>13789923.4</v>
      </c>
      <c r="AV68" s="14">
        <v>18304905</v>
      </c>
      <c r="AW68" s="14">
        <v>20092654</v>
      </c>
      <c r="AX68" s="14">
        <v>16208249.6</v>
      </c>
      <c r="AY68" s="14">
        <v>10439245</v>
      </c>
      <c r="AZ68" s="14">
        <v>5636567.0999999996</v>
      </c>
      <c r="BA68" s="14">
        <v>2167562.7999999998</v>
      </c>
      <c r="BB68" s="14">
        <v>1554451.4</v>
      </c>
      <c r="BC68" s="14">
        <v>1607976.6</v>
      </c>
      <c r="BD68" s="14">
        <v>1646163.6</v>
      </c>
    </row>
    <row r="69" spans="1:56" x14ac:dyDescent="0.35">
      <c r="A69" s="94"/>
      <c r="B69" s="96" t="str">
        <f>$B$6</f>
        <v>PIPP/CAP</v>
      </c>
      <c r="C69" s="36"/>
      <c r="D69" s="36">
        <v>286759.8</v>
      </c>
      <c r="E69" s="36">
        <v>87517.9</v>
      </c>
      <c r="F69" s="36">
        <v>68526.2</v>
      </c>
      <c r="G69" s="36">
        <v>67734.3</v>
      </c>
      <c r="H69" s="36">
        <v>64070.400000000001</v>
      </c>
      <c r="I69" s="36">
        <v>163971.79999999999</v>
      </c>
      <c r="J69" s="36">
        <v>482208.1</v>
      </c>
      <c r="K69" s="36">
        <v>740910.3</v>
      </c>
      <c r="L69" s="36">
        <v>912555</v>
      </c>
      <c r="M69" s="36">
        <v>922718.9</v>
      </c>
      <c r="N69" s="36">
        <v>831707.9</v>
      </c>
      <c r="O69" s="36">
        <v>515813</v>
      </c>
      <c r="P69" s="36">
        <v>258050.2</v>
      </c>
      <c r="Q69" s="36">
        <v>100634.8</v>
      </c>
      <c r="R69" s="36">
        <v>69419.8</v>
      </c>
      <c r="S69" s="36">
        <v>58617.2</v>
      </c>
      <c r="T69" s="36">
        <v>60597.8</v>
      </c>
      <c r="U69" s="36">
        <v>125151.8</v>
      </c>
      <c r="V69" s="36">
        <v>381563.6</v>
      </c>
      <c r="W69" s="36">
        <v>671867.8</v>
      </c>
      <c r="X69" s="36">
        <v>761947.9</v>
      </c>
      <c r="Y69" s="36">
        <v>696579.4</v>
      </c>
      <c r="Z69" s="36">
        <v>664627.19999999995</v>
      </c>
      <c r="AA69" s="36">
        <v>458434.2</v>
      </c>
      <c r="AB69" s="36">
        <v>334931.8</v>
      </c>
      <c r="AC69" s="36">
        <v>135624.29999999999</v>
      </c>
      <c r="AD69" s="36">
        <v>70276.100000000006</v>
      </c>
      <c r="AE69" s="36">
        <v>60761.599999999999</v>
      </c>
      <c r="AF69" s="36">
        <v>72347.8</v>
      </c>
      <c r="AG69" s="36">
        <v>162422.79999999999</v>
      </c>
      <c r="AH69" s="36">
        <v>237255.9</v>
      </c>
      <c r="AI69" s="36">
        <v>482669.5</v>
      </c>
      <c r="AJ69" s="36">
        <v>663149</v>
      </c>
      <c r="AK69" s="36">
        <v>763754.9</v>
      </c>
      <c r="AL69" s="37">
        <v>680016</v>
      </c>
      <c r="AM69" s="37">
        <v>291064.40000000002</v>
      </c>
      <c r="AN69" s="37">
        <v>197601.1</v>
      </c>
      <c r="AO69" s="37">
        <v>95924.6</v>
      </c>
      <c r="AP69" s="37">
        <v>50317.8</v>
      </c>
      <c r="AQ69" s="37">
        <v>48042.1</v>
      </c>
      <c r="AR69" s="37">
        <v>51024.2</v>
      </c>
      <c r="AS69" s="37">
        <v>79823.399999999994</v>
      </c>
      <c r="AT69" s="37">
        <v>262926.5</v>
      </c>
      <c r="AU69" s="37">
        <v>513462.8</v>
      </c>
      <c r="AV69" s="14">
        <v>690992.3</v>
      </c>
      <c r="AW69" s="14">
        <v>764709.2</v>
      </c>
      <c r="AX69" s="14">
        <v>631040.6</v>
      </c>
      <c r="AY69" s="14">
        <v>435492</v>
      </c>
      <c r="AZ69" s="14">
        <v>236494.4</v>
      </c>
      <c r="BA69" s="14">
        <v>81499.899999999994</v>
      </c>
      <c r="BB69" s="14">
        <v>55340.800000000003</v>
      </c>
      <c r="BC69" s="14">
        <v>57719.199999999997</v>
      </c>
      <c r="BD69" s="14">
        <v>62418.6</v>
      </c>
    </row>
    <row r="70" spans="1:56" x14ac:dyDescent="0.35">
      <c r="A70" s="94"/>
      <c r="B70" s="96" t="str">
        <f>$B$7</f>
        <v>Commercial</v>
      </c>
      <c r="C70" s="36"/>
      <c r="D70" s="36">
        <v>2377370.7000000002</v>
      </c>
      <c r="E70" s="36">
        <v>977005.2</v>
      </c>
      <c r="F70" s="36">
        <v>883669.8</v>
      </c>
      <c r="G70" s="36">
        <v>781749.5</v>
      </c>
      <c r="H70" s="36">
        <v>1376983.7</v>
      </c>
      <c r="I70" s="36">
        <v>3655982</v>
      </c>
      <c r="J70" s="36">
        <v>6083493.0999999996</v>
      </c>
      <c r="K70" s="36">
        <v>7603830.4000000004</v>
      </c>
      <c r="L70" s="36">
        <v>8009581.9000000004</v>
      </c>
      <c r="M70" s="36">
        <v>6955144.2000000002</v>
      </c>
      <c r="N70" s="36">
        <v>4042625.3</v>
      </c>
      <c r="O70" s="36">
        <v>2030171.7</v>
      </c>
      <c r="P70" s="36">
        <v>1084593</v>
      </c>
      <c r="Q70" s="36">
        <v>924989.6</v>
      </c>
      <c r="R70" s="36">
        <v>843714.9</v>
      </c>
      <c r="S70" s="36">
        <v>829197.8</v>
      </c>
      <c r="T70" s="36">
        <v>1213427.1000000001</v>
      </c>
      <c r="U70" s="36">
        <v>3134900.6</v>
      </c>
      <c r="V70" s="36">
        <v>6113755.0999999996</v>
      </c>
      <c r="W70" s="36">
        <v>7052784.5</v>
      </c>
      <c r="X70" s="36">
        <v>6467466.4000000004</v>
      </c>
      <c r="Y70" s="36">
        <v>6011532.4000000004</v>
      </c>
      <c r="Z70" s="36">
        <v>3494636.1</v>
      </c>
      <c r="AA70" s="36">
        <v>2380941.2999999998</v>
      </c>
      <c r="AB70" s="36">
        <v>2380941.2999999998</v>
      </c>
      <c r="AC70" s="36">
        <v>1174388.7</v>
      </c>
      <c r="AD70" s="36">
        <v>805058.4</v>
      </c>
      <c r="AE70" s="36">
        <v>737151</v>
      </c>
      <c r="AF70" s="36">
        <v>836616.9</v>
      </c>
      <c r="AG70" s="36">
        <v>1388676.8</v>
      </c>
      <c r="AH70" s="36">
        <v>2416906.5</v>
      </c>
      <c r="AI70" s="36">
        <v>5511831</v>
      </c>
      <c r="AJ70" s="36">
        <v>7299602.7999999998</v>
      </c>
      <c r="AK70" s="36">
        <v>7977895.2999999998</v>
      </c>
      <c r="AL70" s="37">
        <v>6768831.9000000004</v>
      </c>
      <c r="AM70" s="37">
        <v>3189128.5</v>
      </c>
      <c r="AN70" s="37">
        <v>2084332.4</v>
      </c>
      <c r="AO70" s="37">
        <v>1255515.1000000001</v>
      </c>
      <c r="AP70" s="37">
        <v>866420.4</v>
      </c>
      <c r="AQ70" s="37">
        <v>849749.6</v>
      </c>
      <c r="AR70" s="37">
        <v>848070.8</v>
      </c>
      <c r="AS70" s="37">
        <v>1009437.4</v>
      </c>
      <c r="AT70" s="37">
        <v>2594998.1</v>
      </c>
      <c r="AU70" s="37">
        <v>5536396.9000000004</v>
      </c>
      <c r="AV70" s="14">
        <v>7502235.9000000004</v>
      </c>
      <c r="AW70" s="14">
        <v>8377454.2999999998</v>
      </c>
      <c r="AX70" s="14">
        <v>6542927</v>
      </c>
      <c r="AY70" s="14">
        <v>4099581</v>
      </c>
      <c r="AZ70" s="14">
        <v>2279120.6</v>
      </c>
      <c r="BA70" s="14">
        <v>1066851.6000000001</v>
      </c>
      <c r="BB70" s="14">
        <v>807046.8</v>
      </c>
      <c r="BC70" s="14">
        <v>859670.6</v>
      </c>
      <c r="BD70" s="14">
        <v>875665.2</v>
      </c>
    </row>
    <row r="71" spans="1:56" x14ac:dyDescent="0.35">
      <c r="A71" s="94"/>
      <c r="B71" s="96" t="str">
        <f>$B$8</f>
        <v>GMB</v>
      </c>
      <c r="C71" s="38"/>
      <c r="D71" s="38">
        <v>869487.4</v>
      </c>
      <c r="E71" s="38">
        <v>192003.6</v>
      </c>
      <c r="F71" s="38">
        <v>523921.9</v>
      </c>
      <c r="G71" s="38">
        <v>376305.4</v>
      </c>
      <c r="H71" s="38">
        <v>397159.6</v>
      </c>
      <c r="I71" s="38">
        <v>407239.9</v>
      </c>
      <c r="J71" s="38">
        <v>510493.8</v>
      </c>
      <c r="K71" s="38">
        <v>844568.3</v>
      </c>
      <c r="L71" s="38">
        <v>1306280.8</v>
      </c>
      <c r="M71" s="38">
        <v>1555851</v>
      </c>
      <c r="N71" s="38">
        <v>1095568.3999999999</v>
      </c>
      <c r="O71" s="38">
        <v>837993</v>
      </c>
      <c r="P71" s="38">
        <v>497592.8</v>
      </c>
      <c r="Q71" s="38">
        <v>390317.2</v>
      </c>
      <c r="R71" s="38">
        <v>337205.5</v>
      </c>
      <c r="S71" s="38">
        <v>286500.2</v>
      </c>
      <c r="T71" s="38">
        <v>188931.6</v>
      </c>
      <c r="U71" s="38">
        <v>219871.7</v>
      </c>
      <c r="V71" s="38">
        <v>394215</v>
      </c>
      <c r="W71" s="38">
        <v>542017.5</v>
      </c>
      <c r="X71" s="38">
        <v>1037971.9</v>
      </c>
      <c r="Y71" s="38">
        <v>921659.3</v>
      </c>
      <c r="Z71" s="38">
        <v>696633.3</v>
      </c>
      <c r="AA71" s="38">
        <v>501849.8</v>
      </c>
      <c r="AB71" s="38">
        <v>400723.1</v>
      </c>
      <c r="AC71" s="38">
        <v>321198.09999999998</v>
      </c>
      <c r="AD71" s="38">
        <v>272696.09999999998</v>
      </c>
      <c r="AE71" s="38">
        <v>278649</v>
      </c>
      <c r="AF71" s="38">
        <v>266674.2</v>
      </c>
      <c r="AG71" s="38">
        <v>294081.5</v>
      </c>
      <c r="AH71" s="38">
        <v>442810.5</v>
      </c>
      <c r="AI71" s="38">
        <v>784441.6</v>
      </c>
      <c r="AJ71" s="38">
        <v>1189051.5</v>
      </c>
      <c r="AK71" s="38">
        <v>1419355</v>
      </c>
      <c r="AL71" s="39">
        <v>803781.1</v>
      </c>
      <c r="AM71" s="39">
        <v>582506.9</v>
      </c>
      <c r="AN71" s="39">
        <v>450609.7</v>
      </c>
      <c r="AO71" s="39">
        <v>299804.79999999999</v>
      </c>
      <c r="AP71" s="39">
        <v>264157.3</v>
      </c>
      <c r="AQ71" s="39">
        <v>304050</v>
      </c>
      <c r="AR71" s="39">
        <v>309806.09999999998</v>
      </c>
      <c r="AS71" s="39">
        <v>344232.3</v>
      </c>
      <c r="AT71" s="39">
        <v>469440.2</v>
      </c>
      <c r="AU71" s="39">
        <v>750948.6</v>
      </c>
      <c r="AV71" s="14">
        <v>839410</v>
      </c>
      <c r="AW71" s="14">
        <v>1254510.7</v>
      </c>
      <c r="AX71" s="14">
        <v>733941</v>
      </c>
      <c r="AY71" s="14">
        <v>573064</v>
      </c>
      <c r="AZ71" s="14">
        <v>472271</v>
      </c>
      <c r="BA71" s="14">
        <v>288708.09999999998</v>
      </c>
      <c r="BB71" s="14">
        <v>364586.8</v>
      </c>
      <c r="BC71" s="14">
        <v>304957.2</v>
      </c>
      <c r="BD71" s="14">
        <v>275776.8</v>
      </c>
    </row>
    <row r="72" spans="1:56" ht="14.15" customHeight="1" x14ac:dyDescent="0.35">
      <c r="A72" s="94"/>
      <c r="B72" s="96" t="str">
        <f>$B$9</f>
        <v>GTS</v>
      </c>
      <c r="C72" s="41">
        <v>10147671.699999999</v>
      </c>
      <c r="D72" s="41">
        <v>7879042.7999999998</v>
      </c>
      <c r="E72" s="41">
        <v>6618709.9000000004</v>
      </c>
      <c r="F72" s="15">
        <v>6478303.5</v>
      </c>
      <c r="G72" s="15">
        <v>6731459.0999999996</v>
      </c>
      <c r="H72" s="15">
        <v>6847689</v>
      </c>
      <c r="I72" s="15">
        <v>7887312.2000000002</v>
      </c>
      <c r="J72" s="15">
        <v>10373281.199999999</v>
      </c>
      <c r="K72" s="15">
        <v>11828188.9</v>
      </c>
      <c r="L72" s="15">
        <v>12548824.300000001</v>
      </c>
      <c r="M72" s="15">
        <v>12639934.9</v>
      </c>
      <c r="N72" s="15">
        <v>11942916.5</v>
      </c>
      <c r="O72" s="15">
        <v>9792343.6999999993</v>
      </c>
      <c r="P72" s="15">
        <v>8054060.4000000004</v>
      </c>
      <c r="Q72" s="15">
        <v>6990217.2000000002</v>
      </c>
      <c r="R72" s="15">
        <v>6559692.7000000002</v>
      </c>
      <c r="S72" s="15">
        <v>6811004.7000000002</v>
      </c>
      <c r="T72" s="15">
        <v>6852007</v>
      </c>
      <c r="U72" s="15">
        <v>7556426.5</v>
      </c>
      <c r="V72" s="15">
        <v>9686881.6999999993</v>
      </c>
      <c r="W72" s="15">
        <v>11494359</v>
      </c>
      <c r="X72" s="15">
        <v>11774764.1</v>
      </c>
      <c r="Y72" s="15">
        <v>12098657.9</v>
      </c>
      <c r="Z72" s="15">
        <v>10659759.5</v>
      </c>
      <c r="AA72" s="15">
        <v>8118702.7000000002</v>
      </c>
      <c r="AB72" s="15">
        <v>7657810.5</v>
      </c>
      <c r="AC72" s="15">
        <v>6783118.7000000002</v>
      </c>
      <c r="AD72" s="41">
        <v>6575887.9000000004</v>
      </c>
      <c r="AE72" s="15">
        <v>6917723</v>
      </c>
      <c r="AF72" s="15">
        <v>6690037</v>
      </c>
      <c r="AG72" s="15">
        <v>7792771</v>
      </c>
      <c r="AH72" s="15">
        <v>8978499</v>
      </c>
      <c r="AI72" s="42">
        <v>10945053</v>
      </c>
      <c r="AJ72" s="42">
        <v>12255893</v>
      </c>
      <c r="AK72" s="42">
        <v>12661831</v>
      </c>
      <c r="AL72" s="42">
        <v>11060490</v>
      </c>
      <c r="AM72" s="42">
        <v>8829306</v>
      </c>
      <c r="AN72" s="42">
        <v>7987095</v>
      </c>
      <c r="AO72" s="15">
        <v>7015830</v>
      </c>
      <c r="AP72" s="15">
        <v>6538953</v>
      </c>
      <c r="AQ72" s="43">
        <v>7073643</v>
      </c>
      <c r="AR72" s="43">
        <v>6971545</v>
      </c>
      <c r="AS72" s="43">
        <v>7589438</v>
      </c>
      <c r="AT72" s="43">
        <v>9160765</v>
      </c>
      <c r="AU72" s="43">
        <v>10693397</v>
      </c>
      <c r="AV72" s="43">
        <v>12712732</v>
      </c>
      <c r="AW72" s="43">
        <v>12612608</v>
      </c>
      <c r="AX72" s="43">
        <v>11055465</v>
      </c>
      <c r="AY72" s="43">
        <v>9646600</v>
      </c>
      <c r="AZ72" s="43">
        <v>7534539</v>
      </c>
      <c r="BA72" s="43">
        <v>6506569</v>
      </c>
      <c r="BB72" s="43">
        <v>6565207</v>
      </c>
      <c r="BC72" s="43">
        <v>6915750</v>
      </c>
      <c r="BD72" s="43">
        <v>6935731</v>
      </c>
    </row>
    <row r="73" spans="1:56" ht="15" thickBot="1" x14ac:dyDescent="0.4">
      <c r="A73" s="94"/>
      <c r="B73" s="97" t="str">
        <f>$B$10</f>
        <v>Total</v>
      </c>
      <c r="C73" s="44">
        <f>SUM(C68:C72)</f>
        <v>10147671.699999999</v>
      </c>
      <c r="D73" s="44">
        <f t="shared" ref="D73:AD73" si="24">SUM(D68:D72)</f>
        <v>17278243.100000001</v>
      </c>
      <c r="E73" s="44">
        <f t="shared" si="24"/>
        <v>9816423</v>
      </c>
      <c r="F73" s="44">
        <f t="shared" si="24"/>
        <v>9568692</v>
      </c>
      <c r="G73" s="44">
        <f t="shared" si="24"/>
        <v>9584775.1999999993</v>
      </c>
      <c r="H73" s="44">
        <f t="shared" si="24"/>
        <v>10160050.6</v>
      </c>
      <c r="I73" s="44">
        <f t="shared" si="24"/>
        <v>15301537.800000001</v>
      </c>
      <c r="J73" s="44">
        <f t="shared" si="24"/>
        <v>27100790.600000001</v>
      </c>
      <c r="K73" s="44">
        <f t="shared" si="24"/>
        <v>36323540.300000004</v>
      </c>
      <c r="L73" s="44">
        <f t="shared" si="24"/>
        <v>41837418.300000004</v>
      </c>
      <c r="M73" s="44">
        <f t="shared" si="24"/>
        <v>41690960.899999999</v>
      </c>
      <c r="N73" s="44">
        <f t="shared" si="24"/>
        <v>35399074</v>
      </c>
      <c r="O73" s="44">
        <f t="shared" si="24"/>
        <v>23650751.199999999</v>
      </c>
      <c r="P73" s="44">
        <f t="shared" si="24"/>
        <v>15205619.4</v>
      </c>
      <c r="Q73" s="44">
        <f t="shared" si="24"/>
        <v>10694736</v>
      </c>
      <c r="R73" s="44">
        <f t="shared" si="24"/>
        <v>9581305.3000000007</v>
      </c>
      <c r="S73" s="44">
        <f t="shared" si="24"/>
        <v>9533646</v>
      </c>
      <c r="T73" s="44">
        <f t="shared" si="24"/>
        <v>9859635</v>
      </c>
      <c r="U73" s="44">
        <f t="shared" si="24"/>
        <v>13653382.100000001</v>
      </c>
      <c r="V73" s="44">
        <f t="shared" si="24"/>
        <v>24680968.799999997</v>
      </c>
      <c r="W73" s="44">
        <f t="shared" si="24"/>
        <v>34917042.299999997</v>
      </c>
      <c r="X73" s="44">
        <f t="shared" si="24"/>
        <v>37613402.600000001</v>
      </c>
      <c r="Y73" s="44">
        <f t="shared" si="24"/>
        <v>35751212.700000003</v>
      </c>
      <c r="Z73" s="44">
        <f t="shared" si="24"/>
        <v>30829291.199999999</v>
      </c>
      <c r="AA73" s="44">
        <f t="shared" si="24"/>
        <v>21295306.399999999</v>
      </c>
      <c r="AB73" s="44">
        <f t="shared" si="24"/>
        <v>17807004.699999999</v>
      </c>
      <c r="AC73" s="44">
        <f t="shared" si="24"/>
        <v>11491890.6</v>
      </c>
      <c r="AD73" s="44">
        <f t="shared" si="24"/>
        <v>9482635</v>
      </c>
      <c r="AE73" s="44">
        <f>SUM(AE68:AE72)</f>
        <v>9532729.3000000007</v>
      </c>
      <c r="AF73" s="44">
        <f>SUM(AF68:AF72)</f>
        <v>9607074.9000000004</v>
      </c>
      <c r="AG73" s="44">
        <f>SUM(AG68:AG72)</f>
        <v>13155320.800000001</v>
      </c>
      <c r="AH73" s="44">
        <f>SUM(AH68:AH72)</f>
        <v>18659509.5</v>
      </c>
      <c r="AI73" s="44">
        <f>SUM(AI68:AI72)</f>
        <v>31817550.300000001</v>
      </c>
      <c r="AJ73" s="44">
        <f t="shared" ref="AJ73:AL73" si="25">SUM(AJ68:AJ72)</f>
        <v>39740326.600000001</v>
      </c>
      <c r="AK73" s="44">
        <f t="shared" si="25"/>
        <v>42390479</v>
      </c>
      <c r="AL73" s="45">
        <f t="shared" si="25"/>
        <v>36268753.700000003</v>
      </c>
      <c r="AM73" s="45">
        <v>21134301</v>
      </c>
      <c r="AN73" s="45">
        <f t="shared" ref="AN73:BD73" si="26">SUM(AN68:AN72)</f>
        <v>16258098.600000001</v>
      </c>
      <c r="AO73" s="45">
        <f t="shared" si="26"/>
        <v>11613810.600000001</v>
      </c>
      <c r="AP73" s="45">
        <f t="shared" si="26"/>
        <v>9415969.0999999996</v>
      </c>
      <c r="AQ73" s="45">
        <f t="shared" si="26"/>
        <v>9877124.1999999993</v>
      </c>
      <c r="AR73" s="45">
        <f t="shared" si="26"/>
        <v>9811179</v>
      </c>
      <c r="AS73" s="45">
        <f t="shared" si="26"/>
        <v>11134885</v>
      </c>
      <c r="AT73" s="45">
        <f t="shared" si="26"/>
        <v>19284245.799999997</v>
      </c>
      <c r="AU73" s="45">
        <f t="shared" si="26"/>
        <v>31284128.700000003</v>
      </c>
      <c r="AV73" s="45">
        <f t="shared" si="26"/>
        <v>40050275.200000003</v>
      </c>
      <c r="AW73" s="45">
        <f t="shared" si="26"/>
        <v>43101936.200000003</v>
      </c>
      <c r="AX73" s="45">
        <f t="shared" si="26"/>
        <v>35171623.200000003</v>
      </c>
      <c r="AY73" s="45">
        <f t="shared" si="26"/>
        <v>25193982</v>
      </c>
      <c r="AZ73" s="45">
        <f t="shared" si="26"/>
        <v>16158992.1</v>
      </c>
      <c r="BA73" s="45">
        <f t="shared" si="26"/>
        <v>10111191.4</v>
      </c>
      <c r="BB73" s="45">
        <f t="shared" si="26"/>
        <v>9346632.8000000007</v>
      </c>
      <c r="BC73" s="45">
        <f t="shared" si="26"/>
        <v>9746073.5999999996</v>
      </c>
      <c r="BD73" s="45">
        <f t="shared" si="26"/>
        <v>9795755.1999999993</v>
      </c>
    </row>
    <row r="74" spans="1:56" x14ac:dyDescent="0.35">
      <c r="A74" s="94">
        <f>+A67+1</f>
        <v>11</v>
      </c>
      <c r="B74" s="98" t="s">
        <v>17</v>
      </c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</row>
    <row r="75" spans="1:56" x14ac:dyDescent="0.35">
      <c r="A75" s="94"/>
      <c r="B75" s="96" t="str">
        <f>$B$5</f>
        <v>Residential</v>
      </c>
      <c r="C75" s="48"/>
      <c r="D75" s="48">
        <v>74041262.790000007</v>
      </c>
      <c r="E75" s="48">
        <v>49073232.990000002</v>
      </c>
      <c r="F75" s="48">
        <v>47023495.990000002</v>
      </c>
      <c r="G75" s="48">
        <v>49828614.869999997</v>
      </c>
      <c r="H75" s="48">
        <v>42596482.75</v>
      </c>
      <c r="I75" s="48">
        <v>59035581.579999998</v>
      </c>
      <c r="J75" s="48">
        <v>95857346.290000007</v>
      </c>
      <c r="K75" s="48">
        <v>146657220.66999999</v>
      </c>
      <c r="L75" s="48">
        <v>165287485.13</v>
      </c>
      <c r="M75" s="48">
        <v>156167484.28999999</v>
      </c>
      <c r="N75" s="48">
        <v>142849577.5</v>
      </c>
      <c r="O75" s="48">
        <v>100127970.13</v>
      </c>
      <c r="P75" s="48">
        <v>72070707.519999996</v>
      </c>
      <c r="Q75" s="48">
        <v>51657851.5</v>
      </c>
      <c r="R75" s="48">
        <v>51746887.270000003</v>
      </c>
      <c r="S75" s="48">
        <v>50098513.399999999</v>
      </c>
      <c r="T75" s="48">
        <v>47389115.780000001</v>
      </c>
      <c r="U75" s="48">
        <v>58677614.380000003</v>
      </c>
      <c r="V75" s="48">
        <v>83286270.109999999</v>
      </c>
      <c r="W75" s="48">
        <v>125145032.05</v>
      </c>
      <c r="X75" s="48">
        <v>137119847.72999999</v>
      </c>
      <c r="Y75" s="48">
        <v>122233145.29000001</v>
      </c>
      <c r="Z75" s="48">
        <v>121369506.36</v>
      </c>
      <c r="AA75" s="48">
        <v>91823087.379999995</v>
      </c>
      <c r="AB75" s="48">
        <v>76957531.079999998</v>
      </c>
      <c r="AC75" s="48">
        <v>61334522</v>
      </c>
      <c r="AD75" s="48">
        <v>55030641.359999999</v>
      </c>
      <c r="AE75" s="48">
        <v>53085558.170000002</v>
      </c>
      <c r="AF75" s="48">
        <v>55606221.609999999</v>
      </c>
      <c r="AG75" s="48">
        <v>66943998.880000003</v>
      </c>
      <c r="AH75" s="48">
        <v>80187174.349999994</v>
      </c>
      <c r="AI75" s="48">
        <v>125496932.72</v>
      </c>
      <c r="AJ75" s="48">
        <v>143365287.34</v>
      </c>
      <c r="AK75" s="48">
        <v>156172831.91999999</v>
      </c>
      <c r="AL75" s="49">
        <v>153133052.81999999</v>
      </c>
      <c r="AM75" s="49">
        <v>96418210.549999997</v>
      </c>
      <c r="AN75" s="49">
        <v>80908855.900000006</v>
      </c>
      <c r="AO75" s="49">
        <v>69614511.420000002</v>
      </c>
      <c r="AP75" s="49">
        <v>60081305.130000003</v>
      </c>
      <c r="AQ75" s="49">
        <v>62133611.450000003</v>
      </c>
      <c r="AR75" s="49">
        <v>61781718.799999997</v>
      </c>
      <c r="AS75" s="49">
        <v>67613152.700000003</v>
      </c>
      <c r="AT75" s="49">
        <v>107601218.09999999</v>
      </c>
      <c r="AU75" s="49">
        <v>162492771.71000001</v>
      </c>
      <c r="AV75" s="14">
        <v>189275692.52000001</v>
      </c>
      <c r="AW75" s="50">
        <v>229439944.99000001</v>
      </c>
      <c r="AX75" s="50">
        <v>183786309.50999999</v>
      </c>
      <c r="AY75" s="50">
        <v>138828450</v>
      </c>
      <c r="AZ75" s="50">
        <v>109679668.7</v>
      </c>
      <c r="BA75" s="51">
        <v>78229172.840000004</v>
      </c>
      <c r="BB75" s="51">
        <v>64856494.619999997</v>
      </c>
      <c r="BC75" s="51">
        <v>74136624.120000005</v>
      </c>
      <c r="BD75" s="51">
        <v>72302391.769999996</v>
      </c>
    </row>
    <row r="76" spans="1:56" x14ac:dyDescent="0.35">
      <c r="A76" s="94"/>
      <c r="B76" s="96" t="str">
        <f>$B$6</f>
        <v>PIPP/CAP</v>
      </c>
      <c r="C76" s="48"/>
      <c r="D76" s="48">
        <v>3044903.38</v>
      </c>
      <c r="E76" s="48">
        <v>1934533.69</v>
      </c>
      <c r="F76" s="48">
        <v>1818118.82</v>
      </c>
      <c r="G76" s="48">
        <v>1906989.44</v>
      </c>
      <c r="H76" s="48">
        <v>1645419.62</v>
      </c>
      <c r="I76" s="48">
        <v>2434515.6</v>
      </c>
      <c r="J76" s="48">
        <v>4128204.43</v>
      </c>
      <c r="K76" s="48">
        <v>6685250.5599999996</v>
      </c>
      <c r="L76" s="48">
        <v>7075965.9699999997</v>
      </c>
      <c r="M76" s="48">
        <v>6367501.04</v>
      </c>
      <c r="N76" s="48">
        <v>5890754.0199999996</v>
      </c>
      <c r="O76" s="48">
        <v>4161687.94</v>
      </c>
      <c r="P76" s="48">
        <v>2814569.3</v>
      </c>
      <c r="Q76" s="48">
        <v>1919528.4</v>
      </c>
      <c r="R76" s="48">
        <v>1818172.27</v>
      </c>
      <c r="S76" s="48">
        <v>1741874.35</v>
      </c>
      <c r="T76" s="48">
        <v>1667955.21</v>
      </c>
      <c r="U76" s="48">
        <v>2180206.73</v>
      </c>
      <c r="V76" s="48">
        <v>3226611.96</v>
      </c>
      <c r="W76" s="48">
        <v>4709623.7300000004</v>
      </c>
      <c r="X76" s="48">
        <v>4975444.99</v>
      </c>
      <c r="Y76" s="52">
        <v>4367243.78</v>
      </c>
      <c r="Z76" s="53">
        <v>4331640.5199999996</v>
      </c>
      <c r="AA76" s="53">
        <v>3416735.04</v>
      </c>
      <c r="AB76" s="53">
        <v>2959443.04</v>
      </c>
      <c r="AC76" s="53">
        <v>2315012.21</v>
      </c>
      <c r="AD76" s="53">
        <v>2055586.73</v>
      </c>
      <c r="AE76" s="53">
        <v>1973392.3</v>
      </c>
      <c r="AF76" s="53">
        <v>2094402.49</v>
      </c>
      <c r="AG76" s="53">
        <v>2413382.35</v>
      </c>
      <c r="AH76" s="53">
        <v>2445511.4300000002</v>
      </c>
      <c r="AI76" s="53">
        <v>3770119.9</v>
      </c>
      <c r="AJ76" s="53">
        <v>4445751.59</v>
      </c>
      <c r="AK76" s="53">
        <v>5240824.0199999996</v>
      </c>
      <c r="AL76" s="54">
        <v>5158551.37</v>
      </c>
      <c r="AM76" s="54">
        <v>2913733.98</v>
      </c>
      <c r="AN76" s="54">
        <v>2441454.34</v>
      </c>
      <c r="AO76" s="54">
        <v>2002246.66</v>
      </c>
      <c r="AP76" s="54">
        <v>1720367.46</v>
      </c>
      <c r="AQ76" s="54">
        <v>1820176.88</v>
      </c>
      <c r="AR76" s="54">
        <v>1858777.97</v>
      </c>
      <c r="AS76" s="54">
        <v>2204888.86</v>
      </c>
      <c r="AT76" s="54">
        <v>3847030.93</v>
      </c>
      <c r="AU76" s="54">
        <v>5801130.5700000003</v>
      </c>
      <c r="AV76" s="14">
        <v>6530140.6799999997</v>
      </c>
      <c r="AW76" s="50">
        <v>8732689.4299999997</v>
      </c>
      <c r="AX76" s="50">
        <v>6645138.7699999996</v>
      </c>
      <c r="AY76" s="50">
        <v>5407926</v>
      </c>
      <c r="AZ76" s="50">
        <v>4277932.45</v>
      </c>
      <c r="BA76" s="51">
        <v>2809881.95</v>
      </c>
      <c r="BB76" s="51">
        <v>2222814.2999999998</v>
      </c>
      <c r="BC76" s="51">
        <v>2636207.6</v>
      </c>
      <c r="BD76" s="51">
        <v>2643329.75</v>
      </c>
    </row>
    <row r="77" spans="1:56" x14ac:dyDescent="0.35">
      <c r="A77" s="94"/>
      <c r="B77" s="96" t="str">
        <f>$B$7</f>
        <v>Commercial</v>
      </c>
      <c r="C77" s="48"/>
      <c r="D77" s="29">
        <v>20925040.699999999</v>
      </c>
      <c r="E77" s="29">
        <v>11881471.449999999</v>
      </c>
      <c r="F77" s="29">
        <v>11658625.99</v>
      </c>
      <c r="G77" s="29">
        <v>10115445.91</v>
      </c>
      <c r="H77" s="29">
        <v>15280953.550000001</v>
      </c>
      <c r="I77" s="29">
        <v>29585489.800000001</v>
      </c>
      <c r="J77" s="29">
        <v>50206677.5</v>
      </c>
      <c r="K77" s="29">
        <v>58037823.659999996</v>
      </c>
      <c r="L77" s="29">
        <v>56321762.210000001</v>
      </c>
      <c r="M77" s="29">
        <v>49625725.020000003</v>
      </c>
      <c r="N77" s="29">
        <v>31641499.030000001</v>
      </c>
      <c r="O77" s="29">
        <v>19132420.120000001</v>
      </c>
      <c r="P77" s="29">
        <v>12963999.050000001</v>
      </c>
      <c r="Q77" s="29">
        <v>12278740.82</v>
      </c>
      <c r="R77" s="29">
        <v>11692320.6</v>
      </c>
      <c r="S77" s="29">
        <v>11226969.699999999</v>
      </c>
      <c r="T77" s="29">
        <v>14429542.140000001</v>
      </c>
      <c r="U77" s="29">
        <v>24953404.579999998</v>
      </c>
      <c r="V77" s="29">
        <v>42686633.729999997</v>
      </c>
      <c r="W77" s="29">
        <v>47409922.619999997</v>
      </c>
      <c r="X77" s="29">
        <v>42559056.640000001</v>
      </c>
      <c r="Y77" s="29">
        <v>40364378.710000001</v>
      </c>
      <c r="Z77" s="55">
        <v>26126869.579999998</v>
      </c>
      <c r="AA77" s="55">
        <v>20135307.32</v>
      </c>
      <c r="AB77" s="55">
        <v>20135307.32</v>
      </c>
      <c r="AC77" s="55">
        <v>14282805.130000001</v>
      </c>
      <c r="AD77" s="55">
        <v>12142028.050000001</v>
      </c>
      <c r="AE77" s="55">
        <v>11705725</v>
      </c>
      <c r="AF77" s="55">
        <v>12612282.35</v>
      </c>
      <c r="AG77" s="55">
        <v>15753404.380000001</v>
      </c>
      <c r="AH77" s="55">
        <v>21718072.27</v>
      </c>
      <c r="AI77" s="55">
        <v>39763637.390000001</v>
      </c>
      <c r="AJ77" s="55">
        <v>48440284.68</v>
      </c>
      <c r="AK77" s="55">
        <v>54573139.649999999</v>
      </c>
      <c r="AL77" s="56">
        <v>51102430.969999999</v>
      </c>
      <c r="AM77" s="56">
        <v>27522362.190000001</v>
      </c>
      <c r="AN77" s="56">
        <v>21239045.579999998</v>
      </c>
      <c r="AO77" s="56">
        <v>16773248.970000001</v>
      </c>
      <c r="AP77" s="56">
        <v>14040355.85</v>
      </c>
      <c r="AQ77" s="56">
        <v>14619960.42</v>
      </c>
      <c r="AR77" s="56">
        <v>14609402.52</v>
      </c>
      <c r="AS77" s="56">
        <v>16636430.220000001</v>
      </c>
      <c r="AT77" s="56">
        <v>30329250.170000002</v>
      </c>
      <c r="AU77" s="56">
        <v>52171295.560000002</v>
      </c>
      <c r="AV77" s="14">
        <v>64690024.57</v>
      </c>
      <c r="AW77" s="50">
        <v>79657237.209999993</v>
      </c>
      <c r="AX77" s="50">
        <v>60453308.740000002</v>
      </c>
      <c r="AY77" s="50">
        <v>43670732</v>
      </c>
      <c r="AZ77" s="50">
        <v>31542886.460000001</v>
      </c>
      <c r="BA77" s="51">
        <v>20795778.859999999</v>
      </c>
      <c r="BB77" s="51">
        <v>16423571.58</v>
      </c>
      <c r="BC77" s="51">
        <v>19007633.300000001</v>
      </c>
      <c r="BD77" s="51">
        <v>19026182.920000002</v>
      </c>
    </row>
    <row r="78" spans="1:56" x14ac:dyDescent="0.35">
      <c r="A78" s="94"/>
      <c r="B78" s="96" t="str">
        <f>$B$8</f>
        <v>GMB</v>
      </c>
      <c r="C78" s="48"/>
      <c r="D78" s="29">
        <v>1175907.6599999999</v>
      </c>
      <c r="E78" s="29">
        <v>588497.06000000006</v>
      </c>
      <c r="F78" s="29">
        <v>636709.28</v>
      </c>
      <c r="G78" s="29">
        <v>605588.23</v>
      </c>
      <c r="H78" s="29">
        <v>635001.06999999995</v>
      </c>
      <c r="I78" s="29">
        <v>889934.25</v>
      </c>
      <c r="J78" s="29">
        <v>1811454.67</v>
      </c>
      <c r="K78" s="29">
        <v>2851313.95</v>
      </c>
      <c r="L78" s="29">
        <v>3567985.56</v>
      </c>
      <c r="M78" s="29">
        <v>3158459.32</v>
      </c>
      <c r="N78" s="29">
        <v>2673758.2000000002</v>
      </c>
      <c r="O78" s="29">
        <v>1942191.75</v>
      </c>
      <c r="P78" s="29">
        <v>964084.51</v>
      </c>
      <c r="Q78" s="29">
        <v>737415.01</v>
      </c>
      <c r="R78" s="29">
        <v>649010.6</v>
      </c>
      <c r="S78" s="29">
        <v>560906.55000000005</v>
      </c>
      <c r="T78" s="29">
        <v>452157.43</v>
      </c>
      <c r="U78" s="29">
        <v>578012.31999999995</v>
      </c>
      <c r="V78" s="29">
        <v>1141269.44</v>
      </c>
      <c r="W78" s="29">
        <v>1542928.84</v>
      </c>
      <c r="X78" s="29">
        <v>2490708.89</v>
      </c>
      <c r="Y78" s="29">
        <v>2015843.55</v>
      </c>
      <c r="Z78" s="55">
        <v>1790374.8</v>
      </c>
      <c r="AA78" s="55">
        <v>1142613.1000000001</v>
      </c>
      <c r="AB78" s="55">
        <v>917616.76</v>
      </c>
      <c r="AC78" s="55">
        <v>575346.72</v>
      </c>
      <c r="AD78" s="55">
        <v>405278.02</v>
      </c>
      <c r="AE78" s="55">
        <v>371086.6</v>
      </c>
      <c r="AF78" s="55">
        <v>401913.25</v>
      </c>
      <c r="AG78" s="55">
        <v>677663.62</v>
      </c>
      <c r="AH78" s="55">
        <v>1284263.3500000001</v>
      </c>
      <c r="AI78" s="55">
        <v>2063566.95</v>
      </c>
      <c r="AJ78" s="55">
        <v>2047088.3</v>
      </c>
      <c r="AK78" s="55">
        <v>2968489.94</v>
      </c>
      <c r="AL78" s="56">
        <v>2296727.71</v>
      </c>
      <c r="AM78" s="56">
        <v>1203739.2</v>
      </c>
      <c r="AN78" s="56">
        <v>957364.95</v>
      </c>
      <c r="AO78" s="56">
        <v>693090.01</v>
      </c>
      <c r="AP78" s="56">
        <v>638033.80000000005</v>
      </c>
      <c r="AQ78" s="56">
        <v>795415.18</v>
      </c>
      <c r="AR78" s="56">
        <v>915864.71</v>
      </c>
      <c r="AS78" s="56">
        <v>1212375.47</v>
      </c>
      <c r="AT78" s="56">
        <v>2124827.3199999998</v>
      </c>
      <c r="AU78" s="56">
        <v>2997637.74</v>
      </c>
      <c r="AV78" s="14">
        <v>2818386.98</v>
      </c>
      <c r="AW78" s="50">
        <v>3796554.69</v>
      </c>
      <c r="AX78" s="50">
        <v>2841930.68</v>
      </c>
      <c r="AY78" s="50">
        <v>2025605</v>
      </c>
      <c r="AZ78" s="50">
        <v>1655116.7</v>
      </c>
      <c r="BA78" s="51">
        <v>1050490.0900000001</v>
      </c>
      <c r="BB78" s="51">
        <v>880020.77</v>
      </c>
      <c r="BC78" s="51">
        <v>1057466.1200000001</v>
      </c>
      <c r="BD78" s="51">
        <v>1127737.3700000001</v>
      </c>
    </row>
    <row r="79" spans="1:56" x14ac:dyDescent="0.35">
      <c r="A79" s="94"/>
      <c r="B79" s="99" t="str">
        <f>$B$9</f>
        <v>GTS</v>
      </c>
      <c r="C79" s="29">
        <v>7557078.6100000003</v>
      </c>
      <c r="D79" s="29">
        <v>5724274.7300000004</v>
      </c>
      <c r="E79" s="29">
        <v>4791339.16</v>
      </c>
      <c r="F79" s="29">
        <v>4481068.68</v>
      </c>
      <c r="G79" s="29">
        <v>4607251</v>
      </c>
      <c r="H79" s="29">
        <v>4790289.9400000004</v>
      </c>
      <c r="I79" s="29">
        <v>5257796.59</v>
      </c>
      <c r="J79" s="29">
        <v>7992306.6100000003</v>
      </c>
      <c r="K79" s="29">
        <v>9276236.0500000007</v>
      </c>
      <c r="L79" s="29">
        <v>9043833.6699999999</v>
      </c>
      <c r="M79" s="29">
        <v>10177118.85</v>
      </c>
      <c r="N79" s="29">
        <v>9363376</v>
      </c>
      <c r="O79" s="29">
        <v>7226934.7699999996</v>
      </c>
      <c r="P79" s="29">
        <v>5747590.9100000001</v>
      </c>
      <c r="Q79" s="29">
        <v>5024848.82</v>
      </c>
      <c r="R79" s="29">
        <v>4672356.45</v>
      </c>
      <c r="S79" s="29">
        <v>4698944.25</v>
      </c>
      <c r="T79" s="29">
        <v>4849858.83</v>
      </c>
      <c r="U79" s="29">
        <v>5281613.5199999996</v>
      </c>
      <c r="V79" s="29">
        <v>7282596.5700000003</v>
      </c>
      <c r="W79" s="29">
        <v>9020694.5500000007</v>
      </c>
      <c r="X79" s="29">
        <v>9189619.3300000001</v>
      </c>
      <c r="Y79" s="29">
        <v>9404242.4299999997</v>
      </c>
      <c r="Z79" s="29">
        <v>8460330.4800000004</v>
      </c>
      <c r="AA79" s="29">
        <v>6578928.54</v>
      </c>
      <c r="AB79" s="29">
        <v>6348035.2599999998</v>
      </c>
      <c r="AC79" s="29">
        <v>5305542.5999999996</v>
      </c>
      <c r="AD79" s="55">
        <v>4730768.38</v>
      </c>
      <c r="AE79" s="30">
        <v>4930832.1900000004</v>
      </c>
      <c r="AF79" s="30">
        <v>5523010.8499999996</v>
      </c>
      <c r="AG79" s="30">
        <v>5944847.96</v>
      </c>
      <c r="AH79" s="30">
        <v>6592373.4299999997</v>
      </c>
      <c r="AI79" s="31">
        <v>8375955.46</v>
      </c>
      <c r="AJ79" s="31">
        <v>9588848.0099999998</v>
      </c>
      <c r="AK79" s="31">
        <v>10519321.060000001</v>
      </c>
      <c r="AL79" s="31">
        <v>9077181.2599999998</v>
      </c>
      <c r="AM79" s="31">
        <v>7191060.6200000001</v>
      </c>
      <c r="AN79" s="31">
        <v>6751874.54</v>
      </c>
      <c r="AO79" s="30">
        <v>5713988.1699999999</v>
      </c>
      <c r="AP79" s="30">
        <v>5320814.9400000004</v>
      </c>
      <c r="AQ79" s="32">
        <v>5472075.0700000003</v>
      </c>
      <c r="AR79" s="32">
        <v>5644839.6799999997</v>
      </c>
      <c r="AS79" s="32">
        <v>6005207.5499999998</v>
      </c>
      <c r="AT79" s="32">
        <v>7221059.9400000004</v>
      </c>
      <c r="AU79" s="32">
        <v>9226597.7400000002</v>
      </c>
      <c r="AV79" s="32">
        <v>9893564.1999999993</v>
      </c>
      <c r="AW79" s="32">
        <v>10744991.220000001</v>
      </c>
      <c r="AX79" s="32">
        <v>9066087.0299999993</v>
      </c>
      <c r="AY79" s="32">
        <v>8725127.7899999991</v>
      </c>
      <c r="AZ79" s="32">
        <v>7033092.9400000004</v>
      </c>
      <c r="BA79" s="32">
        <v>5451199.1799999997</v>
      </c>
      <c r="BB79" s="32">
        <v>5148672.82</v>
      </c>
      <c r="BC79" s="32">
        <v>5590273.2199999997</v>
      </c>
      <c r="BD79" s="32">
        <v>5771294.8399999999</v>
      </c>
    </row>
    <row r="80" spans="1:56" ht="15" thickBot="1" x14ac:dyDescent="0.4">
      <c r="A80" s="94"/>
      <c r="B80" s="97" t="str">
        <f>$B$10</f>
        <v>Total</v>
      </c>
      <c r="C80" s="57">
        <f>SUM(C75:C79)</f>
        <v>7557078.6100000003</v>
      </c>
      <c r="D80" s="57">
        <f t="shared" ref="D80:AD80" si="27">SUM(D75:D79)</f>
        <v>104911389.26000001</v>
      </c>
      <c r="E80" s="57">
        <f t="shared" si="27"/>
        <v>68269074.349999994</v>
      </c>
      <c r="F80" s="57">
        <f t="shared" si="27"/>
        <v>65618018.760000005</v>
      </c>
      <c r="G80" s="57">
        <f t="shared" si="27"/>
        <v>67063889.449999996</v>
      </c>
      <c r="H80" s="57">
        <f t="shared" si="27"/>
        <v>64948146.93</v>
      </c>
      <c r="I80" s="57">
        <f t="shared" si="27"/>
        <v>97203317.820000008</v>
      </c>
      <c r="J80" s="57">
        <f t="shared" si="27"/>
        <v>159995989.50000003</v>
      </c>
      <c r="K80" s="57">
        <f t="shared" si="27"/>
        <v>223507844.88999999</v>
      </c>
      <c r="L80" s="57">
        <f t="shared" si="27"/>
        <v>241297032.53999999</v>
      </c>
      <c r="M80" s="57">
        <f t="shared" si="27"/>
        <v>225496288.51999998</v>
      </c>
      <c r="N80" s="57">
        <f t="shared" si="27"/>
        <v>192418964.75</v>
      </c>
      <c r="O80" s="57">
        <f t="shared" si="27"/>
        <v>132591204.70999999</v>
      </c>
      <c r="P80" s="57">
        <f t="shared" si="27"/>
        <v>94560951.289999992</v>
      </c>
      <c r="Q80" s="57">
        <f t="shared" si="27"/>
        <v>71618384.549999997</v>
      </c>
      <c r="R80" s="57">
        <f t="shared" si="27"/>
        <v>70578747.190000013</v>
      </c>
      <c r="S80" s="57">
        <f t="shared" si="27"/>
        <v>68327208.25</v>
      </c>
      <c r="T80" s="57">
        <f t="shared" si="27"/>
        <v>68788629.390000001</v>
      </c>
      <c r="U80" s="57">
        <f t="shared" si="27"/>
        <v>91670851.529999986</v>
      </c>
      <c r="V80" s="57">
        <f t="shared" si="27"/>
        <v>137623381.80999997</v>
      </c>
      <c r="W80" s="57">
        <f t="shared" si="27"/>
        <v>187828201.79000002</v>
      </c>
      <c r="X80" s="57">
        <f t="shared" si="27"/>
        <v>196334677.58000001</v>
      </c>
      <c r="Y80" s="57">
        <f t="shared" si="27"/>
        <v>178384853.76000002</v>
      </c>
      <c r="Z80" s="58">
        <f t="shared" si="27"/>
        <v>162078721.73999998</v>
      </c>
      <c r="AA80" s="58">
        <f t="shared" si="27"/>
        <v>123096671.38000001</v>
      </c>
      <c r="AB80" s="58">
        <f t="shared" si="27"/>
        <v>107317933.46000001</v>
      </c>
      <c r="AC80" s="58">
        <f t="shared" si="27"/>
        <v>83813228.659999996</v>
      </c>
      <c r="AD80" s="58">
        <f t="shared" si="27"/>
        <v>74364302.539999992</v>
      </c>
      <c r="AE80" s="58">
        <f>SUM(AE75:AE79)</f>
        <v>72066594.25999999</v>
      </c>
      <c r="AF80" s="58">
        <f>SUM(AF75:AF79)</f>
        <v>76237830.549999997</v>
      </c>
      <c r="AG80" s="58">
        <f>SUM(AG75:AG79)</f>
        <v>91733297.189999998</v>
      </c>
      <c r="AH80" s="58">
        <f>SUM(AH75:AH79)</f>
        <v>112227394.82999998</v>
      </c>
      <c r="AI80" s="58">
        <f>SUM(AI75:AI79)</f>
        <v>179470212.41999999</v>
      </c>
      <c r="AJ80" s="58">
        <f t="shared" ref="AJ80:AL80" si="28">SUM(AJ75:AJ79)</f>
        <v>207887259.92000002</v>
      </c>
      <c r="AK80" s="58">
        <f t="shared" si="28"/>
        <v>229474606.59</v>
      </c>
      <c r="AL80" s="59">
        <f t="shared" si="28"/>
        <v>220767944.13</v>
      </c>
      <c r="AM80" s="59">
        <v>135249106.53999999</v>
      </c>
      <c r="AN80" s="59">
        <f t="shared" ref="AN80:BD80" si="29">SUM(AN75:AN79)</f>
        <v>112298595.31000002</v>
      </c>
      <c r="AO80" s="59">
        <f t="shared" si="29"/>
        <v>94797085.230000004</v>
      </c>
      <c r="AP80" s="59">
        <f t="shared" si="29"/>
        <v>81800877.179999992</v>
      </c>
      <c r="AQ80" s="59">
        <f t="shared" si="29"/>
        <v>84841239</v>
      </c>
      <c r="AR80" s="59">
        <f t="shared" si="29"/>
        <v>84810603.679999977</v>
      </c>
      <c r="AS80" s="59">
        <f t="shared" si="29"/>
        <v>93672054.799999997</v>
      </c>
      <c r="AT80" s="59">
        <f t="shared" si="29"/>
        <v>151123386.45999998</v>
      </c>
      <c r="AU80" s="59">
        <f t="shared" si="29"/>
        <v>232689433.32000002</v>
      </c>
      <c r="AV80" s="59">
        <f t="shared" si="29"/>
        <v>273207808.94999999</v>
      </c>
      <c r="AW80" s="59">
        <f t="shared" si="29"/>
        <v>332371417.54000002</v>
      </c>
      <c r="AX80" s="59">
        <f t="shared" si="29"/>
        <v>262792774.73000002</v>
      </c>
      <c r="AY80" s="59">
        <f t="shared" si="29"/>
        <v>198657840.78999999</v>
      </c>
      <c r="AZ80" s="59">
        <f t="shared" si="29"/>
        <v>154188697.25</v>
      </c>
      <c r="BA80" s="59">
        <f t="shared" si="29"/>
        <v>108336522.92000002</v>
      </c>
      <c r="BB80" s="59">
        <f t="shared" si="29"/>
        <v>89531574.090000004</v>
      </c>
      <c r="BC80" s="59">
        <f t="shared" si="29"/>
        <v>102428204.36</v>
      </c>
      <c r="BD80" s="59">
        <f t="shared" si="29"/>
        <v>100870936.65000001</v>
      </c>
    </row>
    <row r="81" spans="1:56" x14ac:dyDescent="0.35">
      <c r="A81" s="94">
        <v>12</v>
      </c>
      <c r="B81" s="100" t="s">
        <v>18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</row>
    <row r="82" spans="1:56" x14ac:dyDescent="0.35">
      <c r="A82" s="94"/>
      <c r="B82" s="96" t="str">
        <f>$B$5</f>
        <v>Residential</v>
      </c>
      <c r="C82" s="25">
        <v>-111081961.15000001</v>
      </c>
      <c r="D82" s="25">
        <v>-95901597</v>
      </c>
      <c r="E82" s="25">
        <v>-70777936.5</v>
      </c>
      <c r="F82" s="25">
        <v>-67582119.510000005</v>
      </c>
      <c r="G82" s="25">
        <v>-71147986.140000001</v>
      </c>
      <c r="H82" s="25">
        <v>-60022388.079999998</v>
      </c>
      <c r="I82" s="25">
        <v>-72694630.620000005</v>
      </c>
      <c r="J82" s="25">
        <v>-76068699.090000004</v>
      </c>
      <c r="K82" s="25">
        <v>-102256069.39</v>
      </c>
      <c r="L82" s="25">
        <v>-132448391.3</v>
      </c>
      <c r="M82" s="25">
        <v>-131890520.95</v>
      </c>
      <c r="N82" s="25">
        <v>-133784607.28</v>
      </c>
      <c r="O82" s="25">
        <v>-117736875.51000001</v>
      </c>
      <c r="P82" s="25">
        <v>-93052130.629999995</v>
      </c>
      <c r="Q82" s="25">
        <v>-72736593.459999993</v>
      </c>
      <c r="R82" s="25">
        <v>-73144771.859999999</v>
      </c>
      <c r="S82" s="25">
        <v>-67698859.780000001</v>
      </c>
      <c r="T82" s="25">
        <v>-65283625.68</v>
      </c>
      <c r="U82" s="25">
        <v>-72071807</v>
      </c>
      <c r="V82" s="25">
        <v>-68895826.950000003</v>
      </c>
      <c r="W82" s="25">
        <v>-98039170.680000007</v>
      </c>
      <c r="X82" s="25">
        <v>-115710637.62</v>
      </c>
      <c r="Y82" s="25">
        <v>-109032781.17</v>
      </c>
      <c r="Z82" s="25">
        <v>-116274545.92</v>
      </c>
      <c r="AA82" s="25">
        <v>-98349221.890000001</v>
      </c>
      <c r="AB82" s="25">
        <v>-80071358.890000001</v>
      </c>
      <c r="AC82" s="25">
        <v>-77833139.439999998</v>
      </c>
      <c r="AD82" s="25">
        <v>-69775821.400000006</v>
      </c>
      <c r="AE82" s="25">
        <v>-67752619.109999999</v>
      </c>
      <c r="AF82" s="25">
        <v>-68827345.200000003</v>
      </c>
      <c r="AG82" s="25">
        <v>-72903163.349999994</v>
      </c>
      <c r="AH82" s="25">
        <v>-77499172.819999993</v>
      </c>
      <c r="AI82" s="25">
        <v>-94811279.980000004</v>
      </c>
      <c r="AJ82" s="25">
        <v>-116412360.33</v>
      </c>
      <c r="AK82" s="25">
        <v>-124844851.04000001</v>
      </c>
      <c r="AL82" s="26">
        <v>-154188347.77000001</v>
      </c>
      <c r="AM82" s="26">
        <v>-111107109.23</v>
      </c>
      <c r="AN82" s="26">
        <v>-91921742.189999998</v>
      </c>
      <c r="AO82" s="26">
        <v>-92091574.790000007</v>
      </c>
      <c r="AP82" s="26">
        <v>-77667051.079999998</v>
      </c>
      <c r="AQ82" s="26">
        <v>-81713394.5</v>
      </c>
      <c r="AR82" s="26">
        <v>-79089258.480000004</v>
      </c>
      <c r="AS82" s="26">
        <v>-81595674.049999997</v>
      </c>
      <c r="AT82" s="26">
        <v>-91944863.439999998</v>
      </c>
      <c r="AU82" s="26">
        <v>-117779718.97</v>
      </c>
      <c r="AV82" s="26">
        <v>-149079635.30000001</v>
      </c>
      <c r="AW82" s="26">
        <v>-171354219.13</v>
      </c>
      <c r="AX82" s="26">
        <v>-190401654.16999999</v>
      </c>
      <c r="AY82" s="26">
        <v>-140262013.96000001</v>
      </c>
      <c r="AZ82" s="26">
        <v>-129302802.97</v>
      </c>
      <c r="BA82" s="26">
        <v>-109040589.98999999</v>
      </c>
      <c r="BB82" s="26">
        <v>-97646832.680000007</v>
      </c>
      <c r="BC82" s="26">
        <v>-110386845.51000001</v>
      </c>
      <c r="BD82" s="26">
        <v>-99784708.760000005</v>
      </c>
    </row>
    <row r="83" spans="1:56" x14ac:dyDescent="0.35">
      <c r="A83" s="94"/>
      <c r="B83" s="96" t="str">
        <f>$B$6</f>
        <v>PIPP/CAP</v>
      </c>
      <c r="C83" s="25">
        <v>-1952304.9</v>
      </c>
      <c r="D83" s="25">
        <v>-1823821.38</v>
      </c>
      <c r="E83" s="25">
        <v>-1654214.53</v>
      </c>
      <c r="F83" s="25">
        <v>-1557959.83</v>
      </c>
      <c r="G83" s="25">
        <v>-1620210.58</v>
      </c>
      <c r="H83" s="25">
        <v>-1430999.99</v>
      </c>
      <c r="I83" s="25">
        <v>-1718829.49</v>
      </c>
      <c r="J83" s="25">
        <v>-1483355.08</v>
      </c>
      <c r="K83" s="25">
        <v>-1522292.44</v>
      </c>
      <c r="L83" s="25">
        <v>-2286955.19</v>
      </c>
      <c r="M83" s="25">
        <v>-3770267.2</v>
      </c>
      <c r="N83" s="25">
        <v>-2901274.45</v>
      </c>
      <c r="O83" s="25">
        <v>-2333299.4900000002</v>
      </c>
      <c r="P83" s="25">
        <v>-1931341.58</v>
      </c>
      <c r="Q83" s="25">
        <v>-1782838.3</v>
      </c>
      <c r="R83" s="25">
        <v>-1876754.61</v>
      </c>
      <c r="S83" s="25">
        <v>-1923405.04</v>
      </c>
      <c r="T83" s="25">
        <v>-1872663.62</v>
      </c>
      <c r="U83" s="25">
        <v>-1978936.97</v>
      </c>
      <c r="V83" s="25">
        <v>-1643099.31</v>
      </c>
      <c r="W83" s="25">
        <v>-1976637.22</v>
      </c>
      <c r="X83" s="25">
        <v>-2226803.86</v>
      </c>
      <c r="Y83" s="25">
        <v>-3155967.8</v>
      </c>
      <c r="Z83" s="25">
        <v>-4974144.93</v>
      </c>
      <c r="AA83" s="25">
        <v>-5629004.4800000004</v>
      </c>
      <c r="AB83" s="25">
        <v>-2297692.85</v>
      </c>
      <c r="AC83" s="25">
        <v>-2497272.0499999998</v>
      </c>
      <c r="AD83" s="25">
        <v>-2189317.67</v>
      </c>
      <c r="AE83" s="25">
        <v>-1844420.89</v>
      </c>
      <c r="AF83" s="25">
        <v>-1765819.41</v>
      </c>
      <c r="AG83" s="25">
        <v>-1818528.89</v>
      </c>
      <c r="AH83" s="25">
        <v>-2415159.81</v>
      </c>
      <c r="AI83" s="25">
        <v>-2101624.6800000002</v>
      </c>
      <c r="AJ83" s="25">
        <v>-3340038.36</v>
      </c>
      <c r="AK83" s="25">
        <v>-4533041.08</v>
      </c>
      <c r="AL83" s="26">
        <v>-4161690.1</v>
      </c>
      <c r="AM83" s="26">
        <v>-2252890.06</v>
      </c>
      <c r="AN83" s="26">
        <v>-2091689.38</v>
      </c>
      <c r="AO83" s="26">
        <v>-2571359.65</v>
      </c>
      <c r="AP83" s="26">
        <v>-2096617.36</v>
      </c>
      <c r="AQ83" s="26">
        <v>-2077907.77</v>
      </c>
      <c r="AR83" s="26">
        <v>-1854359.69</v>
      </c>
      <c r="AS83" s="26">
        <v>-1739653.57</v>
      </c>
      <c r="AT83" s="26">
        <v>-1533128.11</v>
      </c>
      <c r="AU83" s="26">
        <v>-1402391.35</v>
      </c>
      <c r="AV83" s="26">
        <v>-3215270.18</v>
      </c>
      <c r="AW83" s="26">
        <v>-5729213.3499999996</v>
      </c>
      <c r="AX83" s="26">
        <v>-11999713.880000001</v>
      </c>
      <c r="AY83" s="26">
        <v>-9547104.5399999991</v>
      </c>
      <c r="AZ83" s="26">
        <v>-4646010.9800000004</v>
      </c>
      <c r="BA83" s="26">
        <v>-9480507.3100000005</v>
      </c>
      <c r="BB83" s="26">
        <v>-5231650.8499999996</v>
      </c>
      <c r="BC83" s="26">
        <v>-3086707.2</v>
      </c>
      <c r="BD83" s="26">
        <v>-6189372.1200000001</v>
      </c>
    </row>
    <row r="84" spans="1:56" x14ac:dyDescent="0.35">
      <c r="A84" s="94"/>
      <c r="B84" s="96" t="str">
        <f>$B$7</f>
        <v>Commercial</v>
      </c>
      <c r="C84" s="25">
        <v>-40356740.869999997</v>
      </c>
      <c r="D84" s="25">
        <v>-31469179.809999999</v>
      </c>
      <c r="E84" s="25">
        <v>-16089919.02</v>
      </c>
      <c r="F84" s="25">
        <v>-14077707.109999999</v>
      </c>
      <c r="G84" s="25">
        <v>-14589050.59</v>
      </c>
      <c r="H84" s="25">
        <v>-11947429.58</v>
      </c>
      <c r="I84" s="25">
        <v>-15220337.560000001</v>
      </c>
      <c r="J84" s="25">
        <v>-19461704.75</v>
      </c>
      <c r="K84" s="25">
        <v>-35917046.950000003</v>
      </c>
      <c r="L84" s="25">
        <v>-53994517.600000001</v>
      </c>
      <c r="M84" s="25">
        <v>-53961456.619999997</v>
      </c>
      <c r="N84" s="25">
        <v>-53526039.810000002</v>
      </c>
      <c r="O84" s="25">
        <v>-45452006.009999998</v>
      </c>
      <c r="P84" s="25">
        <v>-26686097.289999999</v>
      </c>
      <c r="Q84" s="25">
        <v>-17142842.079999998</v>
      </c>
      <c r="R84" s="25">
        <v>-16079679.48</v>
      </c>
      <c r="S84" s="25">
        <v>-13818357.33</v>
      </c>
      <c r="T84" s="25">
        <v>-13132025.689999999</v>
      </c>
      <c r="U84" s="25">
        <v>-15354848.27</v>
      </c>
      <c r="V84" s="25">
        <v>-16985154.640000001</v>
      </c>
      <c r="W84" s="25">
        <v>-32736176.379999999</v>
      </c>
      <c r="X84" s="25">
        <v>-41811509.890000001</v>
      </c>
      <c r="Y84" s="25">
        <v>-39429465.719999999</v>
      </c>
      <c r="Z84" s="25">
        <v>-43856789.079999998</v>
      </c>
      <c r="AA84" s="25">
        <v>-31394850.559999999</v>
      </c>
      <c r="AB84" s="25">
        <v>-24916533.170000002</v>
      </c>
      <c r="AC84" s="25">
        <v>-21011234.77</v>
      </c>
      <c r="AD84" s="25">
        <v>-14308820.310000001</v>
      </c>
      <c r="AE84" s="25">
        <v>-14371106.25</v>
      </c>
      <c r="AF84" s="25">
        <v>-14174211.92</v>
      </c>
      <c r="AG84" s="25">
        <v>-14800566.779999999</v>
      </c>
      <c r="AH84" s="25">
        <v>-17845638.98</v>
      </c>
      <c r="AI84" s="25">
        <v>-28711739.949999999</v>
      </c>
      <c r="AJ84" s="25">
        <v>-40482384.140000001</v>
      </c>
      <c r="AK84" s="25">
        <v>-48119335.920000002</v>
      </c>
      <c r="AL84" s="26">
        <v>-60603898.109999999</v>
      </c>
      <c r="AM84" s="26">
        <v>-36690542.240000002</v>
      </c>
      <c r="AN84" s="26">
        <v>-27481453.52</v>
      </c>
      <c r="AO84" s="26">
        <v>-22833788.879999999</v>
      </c>
      <c r="AP84" s="26">
        <v>-16559925.48</v>
      </c>
      <c r="AQ84" s="26">
        <v>-17245367.210000001</v>
      </c>
      <c r="AR84" s="26">
        <v>-16486844.560000001</v>
      </c>
      <c r="AS84" s="26">
        <v>-17488621.109999999</v>
      </c>
      <c r="AT84" s="26">
        <v>-22121549.920000002</v>
      </c>
      <c r="AU84" s="26">
        <v>-37823528.770000003</v>
      </c>
      <c r="AV84" s="26">
        <v>-52265448.32</v>
      </c>
      <c r="AW84" s="26">
        <v>-68788678.900000006</v>
      </c>
      <c r="AX84" s="26">
        <v>-77742996.719999999</v>
      </c>
      <c r="AY84" s="26">
        <v>-48848985.560000002</v>
      </c>
      <c r="AZ84" s="26">
        <v>-42548440.689999998</v>
      </c>
      <c r="BA84" s="26">
        <v>-28048792.530000001</v>
      </c>
      <c r="BB84" s="26">
        <v>-20329898.09</v>
      </c>
      <c r="BC84" s="26">
        <v>-24065160.829999998</v>
      </c>
      <c r="BD84" s="26">
        <v>-20506400.059999999</v>
      </c>
    </row>
    <row r="85" spans="1:56" x14ac:dyDescent="0.35">
      <c r="A85" s="94"/>
      <c r="B85" s="96" t="str">
        <f>$B$8</f>
        <v>GMB</v>
      </c>
      <c r="C85" s="25">
        <v>-1395795.05</v>
      </c>
      <c r="D85" s="25">
        <v>-920985.55</v>
      </c>
      <c r="E85" s="25">
        <v>-527070.57999999996</v>
      </c>
      <c r="F85" s="25">
        <v>-383600.16</v>
      </c>
      <c r="G85" s="25">
        <v>-364238.66</v>
      </c>
      <c r="H85" s="25">
        <v>-317372.78999999998</v>
      </c>
      <c r="I85" s="25">
        <v>-378248.87</v>
      </c>
      <c r="J85" s="25">
        <v>-673142.66</v>
      </c>
      <c r="K85" s="25">
        <v>-1143384.3799999999</v>
      </c>
      <c r="L85" s="25">
        <v>-1988390.09</v>
      </c>
      <c r="M85" s="25">
        <v>-1814327.96</v>
      </c>
      <c r="N85" s="25">
        <v>-1716034.2</v>
      </c>
      <c r="O85" s="25">
        <v>-1448177.73</v>
      </c>
      <c r="P85" s="25">
        <v>-919722.85</v>
      </c>
      <c r="Q85" s="25">
        <v>-6193.48</v>
      </c>
      <c r="R85" s="25">
        <v>-423586.88</v>
      </c>
      <c r="S85" s="25">
        <v>-305619.87</v>
      </c>
      <c r="T85" s="25">
        <v>-365049.58</v>
      </c>
      <c r="U85" s="25">
        <v>-361824.94</v>
      </c>
      <c r="V85" s="25">
        <v>-516025.35</v>
      </c>
      <c r="W85" s="25">
        <v>-949001.92</v>
      </c>
      <c r="X85" s="25">
        <v>-1060229.8700000001</v>
      </c>
      <c r="Y85" s="25">
        <v>-1080657.48</v>
      </c>
      <c r="Z85" s="25">
        <v>-1369221.87</v>
      </c>
      <c r="AA85" s="25">
        <v>-894822.47</v>
      </c>
      <c r="AB85" s="25">
        <v>-627310.31000000006</v>
      </c>
      <c r="AC85" s="25">
        <v>-476117.74</v>
      </c>
      <c r="AD85" s="25">
        <v>-241678.74</v>
      </c>
      <c r="AE85" s="25">
        <v>-330520.77</v>
      </c>
      <c r="AF85" s="25">
        <v>-271128.12</v>
      </c>
      <c r="AG85" s="25">
        <v>-293109.51</v>
      </c>
      <c r="AH85" s="25">
        <v>-515202.57</v>
      </c>
      <c r="AI85" s="25">
        <v>-963398.72</v>
      </c>
      <c r="AJ85" s="25">
        <v>-1178232.71</v>
      </c>
      <c r="AK85" s="25">
        <v>-1463983.3</v>
      </c>
      <c r="AL85" s="26">
        <v>-1747164.04</v>
      </c>
      <c r="AM85" s="26">
        <v>-924831.66</v>
      </c>
      <c r="AN85" s="26">
        <v>-627073.23</v>
      </c>
      <c r="AO85" s="26">
        <v>-572098.91</v>
      </c>
      <c r="AP85" s="26">
        <v>-367698.54</v>
      </c>
      <c r="AQ85" s="26">
        <v>-423074.87</v>
      </c>
      <c r="AR85" s="26">
        <v>-523956.63</v>
      </c>
      <c r="AS85" s="26">
        <v>-432607.11</v>
      </c>
      <c r="AT85" s="26">
        <v>-1406025.03</v>
      </c>
      <c r="AU85" s="26">
        <v>-1214386.6100000001</v>
      </c>
      <c r="AV85" s="26">
        <v>-2028936.31</v>
      </c>
      <c r="AW85" s="26">
        <v>-2168611.7799999998</v>
      </c>
      <c r="AX85" s="26">
        <v>-2314116.63</v>
      </c>
      <c r="AY85" s="26">
        <v>-1343160.01</v>
      </c>
      <c r="AZ85" s="26">
        <v>-1217559.57</v>
      </c>
      <c r="BA85" s="26">
        <v>-833930.29</v>
      </c>
      <c r="BB85" s="26">
        <v>-551276.55000000005</v>
      </c>
      <c r="BC85" s="26">
        <v>-531872.99</v>
      </c>
      <c r="BD85" s="26">
        <v>-431298.93</v>
      </c>
    </row>
    <row r="86" spans="1:56" x14ac:dyDescent="0.35">
      <c r="A86" s="94"/>
      <c r="B86" s="99" t="str">
        <f>$B$9</f>
        <v>GTS</v>
      </c>
      <c r="C86" s="25">
        <v>-8038914.4500000002</v>
      </c>
      <c r="D86" s="25">
        <v>-7422698.71</v>
      </c>
      <c r="E86" s="25">
        <v>-5993607.4900000002</v>
      </c>
      <c r="F86" s="30">
        <v>-4636660.49</v>
      </c>
      <c r="G86" s="30">
        <v>-4997662.28</v>
      </c>
      <c r="H86" s="30">
        <v>-3936078.94</v>
      </c>
      <c r="I86" s="30">
        <v>-5333743.07</v>
      </c>
      <c r="J86" s="30">
        <v>-4828385.54</v>
      </c>
      <c r="K86" s="30">
        <v>-7117587.9299999997</v>
      </c>
      <c r="L86" s="30">
        <v>-9778698.0399999991</v>
      </c>
      <c r="M86" s="30">
        <v>-9247525.0800000001</v>
      </c>
      <c r="N86" s="30">
        <v>-10286387.689999999</v>
      </c>
      <c r="O86" s="30">
        <v>-8958500.8100000005</v>
      </c>
      <c r="P86" s="30">
        <v>-7802767.6799999997</v>
      </c>
      <c r="Q86" s="30">
        <v>-5654241.5899999999</v>
      </c>
      <c r="R86" s="30">
        <v>-5294193.53</v>
      </c>
      <c r="S86" s="30">
        <v>-4817031.87</v>
      </c>
      <c r="T86" s="30">
        <v>-4395825.37</v>
      </c>
      <c r="U86" s="30">
        <v>-5191913.83</v>
      </c>
      <c r="V86" s="30">
        <v>-5064288.21</v>
      </c>
      <c r="W86" s="30">
        <v>-5932134.7400000002</v>
      </c>
      <c r="X86" s="30">
        <v>-10349124.189999999</v>
      </c>
      <c r="Y86" s="30">
        <v>-7687547</v>
      </c>
      <c r="Z86" s="30">
        <v>-10235615.68</v>
      </c>
      <c r="AA86" s="30">
        <v>-7799010.4400000004</v>
      </c>
      <c r="AB86" s="30">
        <v>-6770723.8399999999</v>
      </c>
      <c r="AC86" s="30">
        <v>-7254723.4500000002</v>
      </c>
      <c r="AD86" s="25">
        <v>-4586519.67</v>
      </c>
      <c r="AE86" s="60">
        <v>-5354302.1399999997</v>
      </c>
      <c r="AF86" s="60">
        <v>-4779682.0199999996</v>
      </c>
      <c r="AG86" s="60">
        <v>-5829056.0199999996</v>
      </c>
      <c r="AH86" s="60">
        <v>-5299454.2699999996</v>
      </c>
      <c r="AI86" s="61">
        <v>-6092324.4699999997</v>
      </c>
      <c r="AJ86" s="61">
        <v>-8589006.5999999996</v>
      </c>
      <c r="AK86" s="61">
        <v>-8072815.8899999997</v>
      </c>
      <c r="AL86" s="61">
        <v>-12664654.140000001</v>
      </c>
      <c r="AM86" s="61">
        <v>-8930575.4700000007</v>
      </c>
      <c r="AN86" s="62">
        <v>-7871071.3300000001</v>
      </c>
      <c r="AO86" s="60">
        <v>-7591946.25</v>
      </c>
      <c r="AP86" s="60">
        <v>-5371394.0099999998</v>
      </c>
      <c r="AQ86" s="63">
        <v>-5609506.1799999997</v>
      </c>
      <c r="AR86" s="63">
        <v>-5343219.46</v>
      </c>
      <c r="AS86" s="63">
        <v>-5867226.79</v>
      </c>
      <c r="AT86" s="63">
        <v>-5711074.0700000003</v>
      </c>
      <c r="AU86" s="63">
        <v>-7027118.7800000003</v>
      </c>
      <c r="AV86" s="63">
        <v>-9534387.7200000007</v>
      </c>
      <c r="AW86" s="63">
        <v>-8945383.5199999996</v>
      </c>
      <c r="AX86" s="63">
        <v>-11896707.470000001</v>
      </c>
      <c r="AY86" s="63">
        <v>-8549416</v>
      </c>
      <c r="AZ86" s="63">
        <v>-9247133.4000000004</v>
      </c>
      <c r="BA86" s="63">
        <v>-6924010.25</v>
      </c>
      <c r="BB86" s="63">
        <v>-5182784.09</v>
      </c>
      <c r="BC86" s="63">
        <v>-5771320.6799999997</v>
      </c>
      <c r="BD86" s="63">
        <v>-5391171.9400000004</v>
      </c>
    </row>
    <row r="87" spans="1:56" ht="15" thickBot="1" x14ac:dyDescent="0.4">
      <c r="A87" s="94"/>
      <c r="B87" s="97" t="str">
        <f>$B$10</f>
        <v>Total</v>
      </c>
      <c r="C87" s="64">
        <f>SUM(C82:C86)</f>
        <v>-162825716.42000002</v>
      </c>
      <c r="D87" s="64">
        <f t="shared" ref="D87:AD87" si="30">SUM(D82:D86)</f>
        <v>-137538282.44999999</v>
      </c>
      <c r="E87" s="64">
        <f t="shared" si="30"/>
        <v>-95042748.11999999</v>
      </c>
      <c r="F87" s="64">
        <f t="shared" si="30"/>
        <v>-88238047.099999994</v>
      </c>
      <c r="G87" s="64">
        <f t="shared" si="30"/>
        <v>-92719148.25</v>
      </c>
      <c r="H87" s="64">
        <f t="shared" si="30"/>
        <v>-77654269.38000001</v>
      </c>
      <c r="I87" s="64">
        <f t="shared" si="30"/>
        <v>-95345789.610000014</v>
      </c>
      <c r="J87" s="64">
        <f t="shared" si="30"/>
        <v>-102515287.12</v>
      </c>
      <c r="K87" s="64">
        <f t="shared" si="30"/>
        <v>-147956381.09</v>
      </c>
      <c r="L87" s="64">
        <f t="shared" si="30"/>
        <v>-200496952.22</v>
      </c>
      <c r="M87" s="64">
        <f t="shared" si="30"/>
        <v>-200684097.81000003</v>
      </c>
      <c r="N87" s="64">
        <f t="shared" si="30"/>
        <v>-202214343.42999998</v>
      </c>
      <c r="O87" s="64">
        <f t="shared" si="30"/>
        <v>-175928859.54999998</v>
      </c>
      <c r="P87" s="64">
        <f t="shared" si="30"/>
        <v>-130392060.03</v>
      </c>
      <c r="Q87" s="64">
        <f t="shared" si="30"/>
        <v>-97322708.909999996</v>
      </c>
      <c r="R87" s="64">
        <f t="shared" si="30"/>
        <v>-96818986.359999999</v>
      </c>
      <c r="S87" s="64">
        <f t="shared" si="30"/>
        <v>-88563273.890000015</v>
      </c>
      <c r="T87" s="64">
        <f t="shared" si="30"/>
        <v>-85049189.939999998</v>
      </c>
      <c r="U87" s="64">
        <f t="shared" si="30"/>
        <v>-94959331.00999999</v>
      </c>
      <c r="V87" s="64">
        <f t="shared" si="30"/>
        <v>-93104394.459999993</v>
      </c>
      <c r="W87" s="64">
        <f t="shared" si="30"/>
        <v>-139633120.94</v>
      </c>
      <c r="X87" s="64">
        <f t="shared" si="30"/>
        <v>-171158305.43000001</v>
      </c>
      <c r="Y87" s="64">
        <f t="shared" si="30"/>
        <v>-160386419.16999999</v>
      </c>
      <c r="Z87" s="64">
        <f t="shared" si="30"/>
        <v>-176710317.48000002</v>
      </c>
      <c r="AA87" s="64">
        <f t="shared" si="30"/>
        <v>-144066909.84</v>
      </c>
      <c r="AB87" s="64">
        <f t="shared" si="30"/>
        <v>-114683619.06</v>
      </c>
      <c r="AC87" s="64">
        <f t="shared" si="30"/>
        <v>-109072487.44999999</v>
      </c>
      <c r="AD87" s="64">
        <f t="shared" si="30"/>
        <v>-91102157.790000007</v>
      </c>
      <c r="AE87" s="64">
        <f>SUM(AE82:AE86)</f>
        <v>-89652969.159999996</v>
      </c>
      <c r="AF87" s="64">
        <f>SUM(AF82:AF86)</f>
        <v>-89818186.670000002</v>
      </c>
      <c r="AG87" s="64">
        <f>SUM(AG82:AG86)</f>
        <v>-95644424.549999997</v>
      </c>
      <c r="AH87" s="64">
        <f>SUM(AH82:AH86)</f>
        <v>-103574628.44999999</v>
      </c>
      <c r="AI87" s="35">
        <f>SUM(AI82:AI86)</f>
        <v>-132680367.80000001</v>
      </c>
      <c r="AJ87" s="35">
        <f t="shared" ref="AJ87:AL87" si="31">SUM(AJ82:AJ86)</f>
        <v>-170002022.13999999</v>
      </c>
      <c r="AK87" s="35">
        <f t="shared" si="31"/>
        <v>-187034027.23000002</v>
      </c>
      <c r="AL87" s="35">
        <f t="shared" si="31"/>
        <v>-233365754.16000003</v>
      </c>
      <c r="AM87" s="35">
        <v>-159905948.66</v>
      </c>
      <c r="AN87" s="35">
        <f t="shared" ref="AN87:BD87" si="32">SUM(AN82:AN86)</f>
        <v>-129993029.64999999</v>
      </c>
      <c r="AO87" s="35">
        <f t="shared" si="32"/>
        <v>-125660768.48</v>
      </c>
      <c r="AP87" s="35">
        <f t="shared" si="32"/>
        <v>-102062686.47000001</v>
      </c>
      <c r="AQ87" s="35">
        <f t="shared" si="32"/>
        <v>-107069250.53</v>
      </c>
      <c r="AR87" s="35">
        <f t="shared" si="32"/>
        <v>-103297638.81999999</v>
      </c>
      <c r="AS87" s="35">
        <f t="shared" si="32"/>
        <v>-107123782.63</v>
      </c>
      <c r="AT87" s="35">
        <f t="shared" si="32"/>
        <v>-122716640.56999999</v>
      </c>
      <c r="AU87" s="35">
        <f t="shared" si="32"/>
        <v>-165247144.48000002</v>
      </c>
      <c r="AV87" s="35">
        <f t="shared" si="32"/>
        <v>-216123677.83000001</v>
      </c>
      <c r="AW87" s="35">
        <f t="shared" si="32"/>
        <v>-256986106.68000001</v>
      </c>
      <c r="AX87" s="35">
        <f t="shared" si="32"/>
        <v>-294355188.87</v>
      </c>
      <c r="AY87" s="35">
        <f t="shared" si="32"/>
        <v>-208550680.06999999</v>
      </c>
      <c r="AZ87" s="35">
        <f t="shared" si="32"/>
        <v>-186961947.60999998</v>
      </c>
      <c r="BA87" s="35">
        <f t="shared" si="32"/>
        <v>-154327830.36999997</v>
      </c>
      <c r="BB87" s="35">
        <f t="shared" si="32"/>
        <v>-128942442.26000001</v>
      </c>
      <c r="BC87" s="35">
        <f t="shared" si="32"/>
        <v>-143841907.21000004</v>
      </c>
      <c r="BD87" s="35">
        <f t="shared" si="32"/>
        <v>-132302951.81000002</v>
      </c>
    </row>
    <row r="88" spans="1:56" x14ac:dyDescent="0.35">
      <c r="A88" s="94">
        <f>+A81+1</f>
        <v>13</v>
      </c>
      <c r="B88" s="100" t="s">
        <v>19</v>
      </c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</row>
    <row r="89" spans="1:56" x14ac:dyDescent="0.35">
      <c r="A89" s="94"/>
      <c r="B89" s="96" t="str">
        <f>$B$5</f>
        <v>Residential</v>
      </c>
      <c r="C89" s="67">
        <v>1611186</v>
      </c>
      <c r="D89" s="67">
        <v>1676310</v>
      </c>
      <c r="E89" s="67">
        <v>1554946</v>
      </c>
      <c r="F89" s="67">
        <v>1542818</v>
      </c>
      <c r="G89" s="67">
        <v>1577848</v>
      </c>
      <c r="H89" s="67">
        <v>1331830</v>
      </c>
      <c r="I89" s="67">
        <v>1603204</v>
      </c>
      <c r="J89" s="67">
        <v>1412502</v>
      </c>
      <c r="K89" s="67">
        <v>1380003</v>
      </c>
      <c r="L89" s="67">
        <v>1559098</v>
      </c>
      <c r="M89" s="67">
        <v>1471981</v>
      </c>
      <c r="N89" s="67">
        <v>1539422</v>
      </c>
      <c r="O89" s="67">
        <v>1653120</v>
      </c>
      <c r="P89" s="67">
        <v>1705922</v>
      </c>
      <c r="Q89" s="67">
        <v>1504286</v>
      </c>
      <c r="R89" s="67">
        <v>1642386</v>
      </c>
      <c r="S89" s="67">
        <v>1515330</v>
      </c>
      <c r="T89" s="67">
        <v>1440026</v>
      </c>
      <c r="U89" s="67">
        <v>1577989</v>
      </c>
      <c r="V89" s="67">
        <v>1343860</v>
      </c>
      <c r="W89" s="67">
        <v>1477310</v>
      </c>
      <c r="X89" s="67">
        <v>1539500</v>
      </c>
      <c r="Y89" s="67">
        <v>1442923</v>
      </c>
      <c r="Z89" s="67">
        <v>1579153</v>
      </c>
      <c r="AA89" s="67">
        <v>1636957</v>
      </c>
      <c r="AB89" s="67">
        <v>1530051</v>
      </c>
      <c r="AC89" s="67">
        <v>1607749</v>
      </c>
      <c r="AD89" s="67">
        <v>1535856</v>
      </c>
      <c r="AE89" s="67">
        <v>1460812</v>
      </c>
      <c r="AF89" s="67">
        <v>1448207</v>
      </c>
      <c r="AG89" s="67">
        <v>1490374</v>
      </c>
      <c r="AH89" s="67">
        <v>1409062</v>
      </c>
      <c r="AI89" s="68">
        <v>1453988</v>
      </c>
      <c r="AJ89" s="68">
        <v>1456504</v>
      </c>
      <c r="AK89" s="68">
        <v>1451952</v>
      </c>
      <c r="AL89" s="69">
        <v>1705367</v>
      </c>
      <c r="AM89" s="69">
        <v>1613340</v>
      </c>
      <c r="AN89" s="69">
        <v>1571297</v>
      </c>
      <c r="AO89" s="69">
        <v>1709121</v>
      </c>
      <c r="AP89" s="69">
        <v>1553478</v>
      </c>
      <c r="AQ89" s="69">
        <v>1566188</v>
      </c>
      <c r="AR89" s="69">
        <v>1461188</v>
      </c>
      <c r="AS89" s="69">
        <v>1454463</v>
      </c>
      <c r="AT89" s="69">
        <v>1464311</v>
      </c>
      <c r="AU89" s="69">
        <v>1395257</v>
      </c>
      <c r="AV89" s="69">
        <v>1523481</v>
      </c>
      <c r="AW89" s="69">
        <v>1469739</v>
      </c>
      <c r="AX89" s="69">
        <v>1656666</v>
      </c>
      <c r="AY89" s="69">
        <v>1567987</v>
      </c>
      <c r="AZ89" s="69">
        <v>1716375</v>
      </c>
      <c r="BA89" s="69">
        <v>1707439</v>
      </c>
      <c r="BB89" s="69">
        <v>1527317</v>
      </c>
      <c r="BC89" s="69">
        <v>1652195</v>
      </c>
      <c r="BD89" s="69">
        <v>1427705</v>
      </c>
    </row>
    <row r="90" spans="1:56" x14ac:dyDescent="0.35">
      <c r="A90" s="94"/>
      <c r="B90" s="96" t="str">
        <f>$B$6</f>
        <v>PIPP/CAP</v>
      </c>
      <c r="C90" s="67">
        <v>34368</v>
      </c>
      <c r="D90" s="67">
        <v>34296</v>
      </c>
      <c r="E90" s="67">
        <v>32880</v>
      </c>
      <c r="F90" s="67">
        <v>32864</v>
      </c>
      <c r="G90" s="67">
        <v>33868</v>
      </c>
      <c r="H90" s="67">
        <v>30237</v>
      </c>
      <c r="I90" s="67">
        <v>36442</v>
      </c>
      <c r="J90" s="67">
        <v>33897</v>
      </c>
      <c r="K90" s="67">
        <v>33503</v>
      </c>
      <c r="L90" s="67">
        <v>39525</v>
      </c>
      <c r="M90" s="67">
        <v>51892</v>
      </c>
      <c r="N90" s="67">
        <v>48257</v>
      </c>
      <c r="O90" s="67">
        <v>43676</v>
      </c>
      <c r="P90" s="67">
        <v>40489</v>
      </c>
      <c r="Q90" s="67">
        <v>37077</v>
      </c>
      <c r="R90" s="67">
        <v>41022</v>
      </c>
      <c r="S90" s="67">
        <v>41034</v>
      </c>
      <c r="T90" s="67">
        <v>40038</v>
      </c>
      <c r="U90" s="67">
        <v>44626</v>
      </c>
      <c r="V90" s="67">
        <v>40006</v>
      </c>
      <c r="W90" s="67">
        <v>44605</v>
      </c>
      <c r="X90" s="67">
        <v>47257</v>
      </c>
      <c r="Y90" s="67">
        <v>50609</v>
      </c>
      <c r="Z90" s="67">
        <v>61139</v>
      </c>
      <c r="AA90" s="67">
        <v>67638</v>
      </c>
      <c r="AB90" s="67">
        <v>43958</v>
      </c>
      <c r="AC90" s="67">
        <v>46314</v>
      </c>
      <c r="AD90" s="67">
        <v>43581</v>
      </c>
      <c r="AE90" s="67">
        <v>40247</v>
      </c>
      <c r="AF90" s="70">
        <v>40646</v>
      </c>
      <c r="AG90" s="71">
        <v>40085</v>
      </c>
      <c r="AH90" s="71">
        <v>43548</v>
      </c>
      <c r="AI90" s="69">
        <v>40683</v>
      </c>
      <c r="AJ90" s="69">
        <v>47631</v>
      </c>
      <c r="AK90" s="69">
        <v>55032</v>
      </c>
      <c r="AL90" s="68">
        <v>61334</v>
      </c>
      <c r="AM90" s="68">
        <v>41724</v>
      </c>
      <c r="AN90" s="68">
        <v>37270</v>
      </c>
      <c r="AO90" s="68">
        <v>42709</v>
      </c>
      <c r="AP90" s="68">
        <v>37778</v>
      </c>
      <c r="AQ90" s="68">
        <v>38165</v>
      </c>
      <c r="AR90" s="68">
        <v>36325</v>
      </c>
      <c r="AS90" s="68">
        <v>35336</v>
      </c>
      <c r="AT90" s="68">
        <v>36550</v>
      </c>
      <c r="AU90" s="68">
        <v>35770</v>
      </c>
      <c r="AV90" s="68">
        <v>44478</v>
      </c>
      <c r="AW90" s="68">
        <v>47235</v>
      </c>
      <c r="AX90" s="68">
        <v>69970</v>
      </c>
      <c r="AY90" s="68">
        <v>65832</v>
      </c>
      <c r="AZ90" s="68">
        <v>49688</v>
      </c>
      <c r="BA90" s="68">
        <v>63233</v>
      </c>
      <c r="BB90" s="68">
        <v>48162</v>
      </c>
      <c r="BC90" s="68">
        <v>47115</v>
      </c>
      <c r="BD90" s="68">
        <v>79372</v>
      </c>
    </row>
    <row r="91" spans="1:56" x14ac:dyDescent="0.35">
      <c r="A91" s="94"/>
      <c r="B91" s="96" t="str">
        <f>$B$7</f>
        <v>Commercial</v>
      </c>
      <c r="C91" s="67">
        <v>110103</v>
      </c>
      <c r="D91" s="67">
        <v>114225</v>
      </c>
      <c r="E91" s="67">
        <v>103404</v>
      </c>
      <c r="F91" s="67">
        <v>103350</v>
      </c>
      <c r="G91" s="67">
        <v>108771</v>
      </c>
      <c r="H91" s="67">
        <v>89864</v>
      </c>
      <c r="I91" s="67">
        <v>110534</v>
      </c>
      <c r="J91" s="67">
        <v>95433</v>
      </c>
      <c r="K91" s="67">
        <v>95043</v>
      </c>
      <c r="L91" s="67">
        <v>110859</v>
      </c>
      <c r="M91" s="67">
        <v>103147</v>
      </c>
      <c r="N91" s="67">
        <v>106552</v>
      </c>
      <c r="O91" s="67">
        <v>113365</v>
      </c>
      <c r="P91" s="67">
        <v>111537</v>
      </c>
      <c r="Q91" s="67">
        <v>97682</v>
      </c>
      <c r="R91" s="67">
        <v>110995</v>
      </c>
      <c r="S91" s="67">
        <v>103553</v>
      </c>
      <c r="T91" s="67">
        <v>97212</v>
      </c>
      <c r="U91" s="67">
        <v>110808</v>
      </c>
      <c r="V91" s="67">
        <v>93084</v>
      </c>
      <c r="W91" s="67">
        <v>100228</v>
      </c>
      <c r="X91" s="67">
        <v>103413</v>
      </c>
      <c r="Y91" s="67">
        <v>101517</v>
      </c>
      <c r="Z91" s="67">
        <v>110508</v>
      </c>
      <c r="AA91" s="67">
        <v>104110</v>
      </c>
      <c r="AB91" s="67">
        <v>104378</v>
      </c>
      <c r="AC91" s="67">
        <v>110820</v>
      </c>
      <c r="AD91" s="67">
        <v>101810</v>
      </c>
      <c r="AE91" s="67">
        <v>105178</v>
      </c>
      <c r="AF91" s="70">
        <v>101696</v>
      </c>
      <c r="AG91" s="71">
        <v>100868</v>
      </c>
      <c r="AH91" s="71">
        <v>96492</v>
      </c>
      <c r="AI91" s="69">
        <v>102688</v>
      </c>
      <c r="AJ91" s="69">
        <v>100207</v>
      </c>
      <c r="AK91" s="69">
        <v>101388</v>
      </c>
      <c r="AL91" s="69">
        <v>118911</v>
      </c>
      <c r="AM91" s="69">
        <v>105908</v>
      </c>
      <c r="AN91" s="69">
        <v>109477</v>
      </c>
      <c r="AO91" s="69">
        <v>114035</v>
      </c>
      <c r="AP91" s="69">
        <v>103307</v>
      </c>
      <c r="AQ91" s="69">
        <v>107045</v>
      </c>
      <c r="AR91" s="69">
        <v>100884</v>
      </c>
      <c r="AS91" s="69">
        <v>99878</v>
      </c>
      <c r="AT91" s="69">
        <v>100615</v>
      </c>
      <c r="AU91" s="69">
        <v>97256</v>
      </c>
      <c r="AV91" s="69">
        <v>103802</v>
      </c>
      <c r="AW91" s="69">
        <v>105995</v>
      </c>
      <c r="AX91" s="69">
        <v>119055</v>
      </c>
      <c r="AY91" s="69">
        <v>106775</v>
      </c>
      <c r="AZ91" s="69">
        <v>114958</v>
      </c>
      <c r="BA91" s="69">
        <v>111240</v>
      </c>
      <c r="BB91" s="69">
        <v>102117</v>
      </c>
      <c r="BC91" s="69">
        <v>115492</v>
      </c>
      <c r="BD91" s="69">
        <v>94667</v>
      </c>
    </row>
    <row r="92" spans="1:56" x14ac:dyDescent="0.35">
      <c r="A92" s="94"/>
      <c r="B92" s="96" t="str">
        <f>$B$8</f>
        <v>GMB</v>
      </c>
      <c r="C92" s="72">
        <v>677</v>
      </c>
      <c r="D92" s="72">
        <v>717</v>
      </c>
      <c r="E92" s="72">
        <v>618</v>
      </c>
      <c r="F92" s="72">
        <v>652</v>
      </c>
      <c r="G92" s="72">
        <v>661</v>
      </c>
      <c r="H92" s="72">
        <v>578</v>
      </c>
      <c r="I92" s="72">
        <v>696</v>
      </c>
      <c r="J92" s="72">
        <v>607</v>
      </c>
      <c r="K92" s="72">
        <v>587</v>
      </c>
      <c r="L92" s="72">
        <v>724</v>
      </c>
      <c r="M92" s="72">
        <v>646</v>
      </c>
      <c r="N92" s="72">
        <v>698</v>
      </c>
      <c r="O92" s="72">
        <v>730</v>
      </c>
      <c r="P92" s="72">
        <v>672</v>
      </c>
      <c r="Q92" s="72">
        <v>636</v>
      </c>
      <c r="R92" s="72">
        <v>706</v>
      </c>
      <c r="S92" s="72">
        <v>698</v>
      </c>
      <c r="T92" s="72">
        <v>629</v>
      </c>
      <c r="U92" s="72">
        <v>718</v>
      </c>
      <c r="V92" s="72">
        <v>639</v>
      </c>
      <c r="W92" s="72">
        <v>639</v>
      </c>
      <c r="X92" s="72">
        <v>679</v>
      </c>
      <c r="Y92" s="72">
        <v>682</v>
      </c>
      <c r="Z92" s="72">
        <v>777</v>
      </c>
      <c r="AA92" s="72">
        <v>742</v>
      </c>
      <c r="AB92" s="72">
        <v>724</v>
      </c>
      <c r="AC92" s="72">
        <v>773</v>
      </c>
      <c r="AD92" s="72">
        <v>653</v>
      </c>
      <c r="AE92" s="72">
        <v>741</v>
      </c>
      <c r="AF92" s="70">
        <v>667</v>
      </c>
      <c r="AG92" s="71">
        <v>721</v>
      </c>
      <c r="AH92" s="71">
        <v>680</v>
      </c>
      <c r="AI92" s="69">
        <v>693</v>
      </c>
      <c r="AJ92" s="69">
        <v>674</v>
      </c>
      <c r="AK92" s="69">
        <v>681</v>
      </c>
      <c r="AL92" s="69">
        <v>790</v>
      </c>
      <c r="AM92" s="69">
        <v>696</v>
      </c>
      <c r="AN92" s="69">
        <v>731</v>
      </c>
      <c r="AO92" s="69">
        <v>760</v>
      </c>
      <c r="AP92" s="69">
        <v>673</v>
      </c>
      <c r="AQ92" s="69">
        <v>708</v>
      </c>
      <c r="AR92" s="69">
        <v>699</v>
      </c>
      <c r="AS92" s="69">
        <v>697</v>
      </c>
      <c r="AT92" s="69">
        <v>725</v>
      </c>
      <c r="AU92" s="69">
        <v>677</v>
      </c>
      <c r="AV92" s="69">
        <v>724</v>
      </c>
      <c r="AW92" s="69">
        <v>749</v>
      </c>
      <c r="AX92" s="69">
        <v>805</v>
      </c>
      <c r="AY92" s="69">
        <v>717</v>
      </c>
      <c r="AZ92" s="69">
        <v>752</v>
      </c>
      <c r="BA92" s="69">
        <v>748</v>
      </c>
      <c r="BB92" s="69">
        <v>683</v>
      </c>
      <c r="BC92" s="69">
        <v>753</v>
      </c>
      <c r="BD92" s="69">
        <v>610</v>
      </c>
    </row>
    <row r="93" spans="1:56" x14ac:dyDescent="0.35">
      <c r="A93" s="94"/>
      <c r="B93" s="99" t="str">
        <f>$B$9</f>
        <v>GTS</v>
      </c>
      <c r="C93" s="40">
        <v>1850</v>
      </c>
      <c r="D93" s="40">
        <v>1821</v>
      </c>
      <c r="E93" s="40">
        <v>1865</v>
      </c>
      <c r="F93" s="15">
        <v>1740</v>
      </c>
      <c r="G93" s="15">
        <v>1870</v>
      </c>
      <c r="H93" s="15">
        <v>1625</v>
      </c>
      <c r="I93" s="15">
        <v>1871</v>
      </c>
      <c r="J93" s="15">
        <v>1755</v>
      </c>
      <c r="K93" s="15">
        <v>1782</v>
      </c>
      <c r="L93" s="15">
        <v>1860</v>
      </c>
      <c r="M93" s="15">
        <v>1795</v>
      </c>
      <c r="N93" s="15">
        <v>1848</v>
      </c>
      <c r="O93" s="15">
        <v>1787</v>
      </c>
      <c r="P93" s="15">
        <v>1838</v>
      </c>
      <c r="Q93" s="15">
        <v>1798</v>
      </c>
      <c r="R93" s="15">
        <v>1812</v>
      </c>
      <c r="S93" s="15">
        <v>1824</v>
      </c>
      <c r="T93" s="15">
        <v>1793</v>
      </c>
      <c r="U93" s="15">
        <v>1827</v>
      </c>
      <c r="V93" s="15">
        <v>1766</v>
      </c>
      <c r="W93" s="15">
        <v>1570</v>
      </c>
      <c r="X93" s="15">
        <v>1852</v>
      </c>
      <c r="Y93" s="15">
        <v>1588</v>
      </c>
      <c r="Z93" s="15">
        <v>1752</v>
      </c>
      <c r="AA93" s="15">
        <v>1642</v>
      </c>
      <c r="AB93" s="15">
        <v>1667</v>
      </c>
      <c r="AC93" s="15">
        <v>1786</v>
      </c>
      <c r="AD93" s="40">
        <v>1507</v>
      </c>
      <c r="AE93" s="40">
        <v>1700</v>
      </c>
      <c r="AF93" s="73">
        <v>1679</v>
      </c>
      <c r="AG93" s="15">
        <v>1778</v>
      </c>
      <c r="AH93" s="15">
        <v>1567</v>
      </c>
      <c r="AI93" s="74">
        <v>1424</v>
      </c>
      <c r="AJ93" s="74">
        <v>1763</v>
      </c>
      <c r="AK93" s="74">
        <v>1542</v>
      </c>
      <c r="AL93" s="74">
        <v>1851</v>
      </c>
      <c r="AM93" s="74">
        <v>1752</v>
      </c>
      <c r="AN93" s="42">
        <v>1785</v>
      </c>
      <c r="AO93" s="15">
        <v>1846</v>
      </c>
      <c r="AP93" s="15">
        <v>1746</v>
      </c>
      <c r="AQ93" s="43">
        <v>1778</v>
      </c>
      <c r="AR93" s="43">
        <v>1758</v>
      </c>
      <c r="AS93" s="43">
        <v>1811</v>
      </c>
      <c r="AT93" s="43">
        <v>1739</v>
      </c>
      <c r="AU93" s="43">
        <v>1686</v>
      </c>
      <c r="AV93" s="43">
        <v>1740</v>
      </c>
      <c r="AW93" s="43">
        <v>1672</v>
      </c>
      <c r="AX93" s="43">
        <v>1843</v>
      </c>
      <c r="AY93" s="43">
        <v>1709</v>
      </c>
      <c r="AZ93" s="43">
        <v>1790</v>
      </c>
      <c r="BA93" s="43">
        <v>1395</v>
      </c>
      <c r="BB93" s="43">
        <v>1547</v>
      </c>
      <c r="BC93" s="43">
        <v>1754</v>
      </c>
      <c r="BD93" s="43">
        <v>1664</v>
      </c>
    </row>
    <row r="94" spans="1:56" ht="15" thickBot="1" x14ac:dyDescent="0.4">
      <c r="A94" s="94"/>
      <c r="B94" s="101" t="str">
        <f>$B$10</f>
        <v>Total</v>
      </c>
      <c r="C94" s="76">
        <f>SUM(C89:C93)</f>
        <v>1758184</v>
      </c>
      <c r="D94" s="76">
        <f t="shared" ref="D94:AD94" si="33">SUM(D89:D93)</f>
        <v>1827369</v>
      </c>
      <c r="E94" s="76">
        <f t="shared" si="33"/>
        <v>1693713</v>
      </c>
      <c r="F94" s="76">
        <f t="shared" si="33"/>
        <v>1681424</v>
      </c>
      <c r="G94" s="76">
        <f t="shared" si="33"/>
        <v>1723018</v>
      </c>
      <c r="H94" s="76">
        <f t="shared" si="33"/>
        <v>1454134</v>
      </c>
      <c r="I94" s="76">
        <f t="shared" si="33"/>
        <v>1752747</v>
      </c>
      <c r="J94" s="76">
        <f t="shared" si="33"/>
        <v>1544194</v>
      </c>
      <c r="K94" s="76">
        <f t="shared" si="33"/>
        <v>1510918</v>
      </c>
      <c r="L94" s="76">
        <f t="shared" si="33"/>
        <v>1712066</v>
      </c>
      <c r="M94" s="76">
        <f t="shared" si="33"/>
        <v>1629461</v>
      </c>
      <c r="N94" s="76">
        <f t="shared" si="33"/>
        <v>1696777</v>
      </c>
      <c r="O94" s="76">
        <f t="shared" si="33"/>
        <v>1812678</v>
      </c>
      <c r="P94" s="76">
        <f t="shared" si="33"/>
        <v>1860458</v>
      </c>
      <c r="Q94" s="76">
        <f t="shared" si="33"/>
        <v>1641479</v>
      </c>
      <c r="R94" s="76">
        <f t="shared" si="33"/>
        <v>1796921</v>
      </c>
      <c r="S94" s="76">
        <f t="shared" si="33"/>
        <v>1662439</v>
      </c>
      <c r="T94" s="76">
        <f t="shared" si="33"/>
        <v>1579698</v>
      </c>
      <c r="U94" s="76">
        <f t="shared" si="33"/>
        <v>1735968</v>
      </c>
      <c r="V94" s="76">
        <f t="shared" si="33"/>
        <v>1479355</v>
      </c>
      <c r="W94" s="76">
        <f t="shared" si="33"/>
        <v>1624352</v>
      </c>
      <c r="X94" s="76">
        <f t="shared" si="33"/>
        <v>1692701</v>
      </c>
      <c r="Y94" s="76">
        <f t="shared" si="33"/>
        <v>1597319</v>
      </c>
      <c r="Z94" s="76">
        <f t="shared" si="33"/>
        <v>1753329</v>
      </c>
      <c r="AA94" s="76">
        <f t="shared" si="33"/>
        <v>1811089</v>
      </c>
      <c r="AB94" s="76">
        <f t="shared" si="33"/>
        <v>1680778</v>
      </c>
      <c r="AC94" s="76">
        <f t="shared" si="33"/>
        <v>1767442</v>
      </c>
      <c r="AD94" s="76">
        <f t="shared" si="33"/>
        <v>1683407</v>
      </c>
      <c r="AE94" s="76">
        <f>SUM(AE89:AE93)</f>
        <v>1608678</v>
      </c>
      <c r="AF94" s="75">
        <f>SUM(AF89:AF93)</f>
        <v>1592895</v>
      </c>
      <c r="AG94" s="77">
        <f>SUM(AG89:AG93)</f>
        <v>1633826</v>
      </c>
      <c r="AH94" s="77">
        <f>SUM(AH89:AH93)</f>
        <v>1551349</v>
      </c>
      <c r="AI94" s="78">
        <f>SUM(AI89:AI93)</f>
        <v>1599476</v>
      </c>
      <c r="AJ94" s="78">
        <f t="shared" ref="AJ94:AL94" si="34">SUM(AJ89:AJ93)</f>
        <v>1606779</v>
      </c>
      <c r="AK94" s="78">
        <f t="shared" si="34"/>
        <v>1610595</v>
      </c>
      <c r="AL94" s="79">
        <f t="shared" si="34"/>
        <v>1888253</v>
      </c>
      <c r="AM94" s="79">
        <v>1763420</v>
      </c>
      <c r="AN94" s="79">
        <f t="shared" ref="AN94:BD94" si="35">SUM(AN89:AN93)</f>
        <v>1720560</v>
      </c>
      <c r="AO94" s="79">
        <f t="shared" si="35"/>
        <v>1868471</v>
      </c>
      <c r="AP94" s="79">
        <f t="shared" si="35"/>
        <v>1696982</v>
      </c>
      <c r="AQ94" s="79">
        <f t="shared" si="35"/>
        <v>1713884</v>
      </c>
      <c r="AR94" s="79">
        <f t="shared" si="35"/>
        <v>1600854</v>
      </c>
      <c r="AS94" s="79">
        <f t="shared" si="35"/>
        <v>1592185</v>
      </c>
      <c r="AT94" s="79">
        <f t="shared" si="35"/>
        <v>1603940</v>
      </c>
      <c r="AU94" s="79">
        <f t="shared" si="35"/>
        <v>1530646</v>
      </c>
      <c r="AV94" s="79">
        <f t="shared" si="35"/>
        <v>1674225</v>
      </c>
      <c r="AW94" s="79">
        <f t="shared" si="35"/>
        <v>1625390</v>
      </c>
      <c r="AX94" s="79">
        <f t="shared" si="35"/>
        <v>1848339</v>
      </c>
      <c r="AY94" s="79">
        <f t="shared" si="35"/>
        <v>1743020</v>
      </c>
      <c r="AZ94" s="79">
        <f t="shared" si="35"/>
        <v>1883563</v>
      </c>
      <c r="BA94" s="79">
        <f t="shared" si="35"/>
        <v>1884055</v>
      </c>
      <c r="BB94" s="79">
        <f t="shared" si="35"/>
        <v>1679826</v>
      </c>
      <c r="BC94" s="79">
        <f t="shared" si="35"/>
        <v>1817309</v>
      </c>
      <c r="BD94" s="79">
        <f t="shared" si="35"/>
        <v>1604018</v>
      </c>
    </row>
    <row r="95" spans="1:56" ht="29" x14ac:dyDescent="0.35">
      <c r="A95" s="94">
        <f>+A88+1</f>
        <v>14</v>
      </c>
      <c r="B95" s="102" t="s">
        <v>20</v>
      </c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</row>
    <row r="96" spans="1:56" x14ac:dyDescent="0.35">
      <c r="A96" s="94"/>
      <c r="B96" s="96" t="str">
        <f>$B$5</f>
        <v>Residential</v>
      </c>
      <c r="C96" s="25"/>
      <c r="D96" s="25">
        <f>D82+D75</f>
        <v>-21860334.209999993</v>
      </c>
      <c r="E96" s="25">
        <f t="shared" ref="E96:AB99" si="36">E82+E75</f>
        <v>-21704703.509999998</v>
      </c>
      <c r="F96" s="25">
        <f t="shared" si="36"/>
        <v>-20558623.520000003</v>
      </c>
      <c r="G96" s="25">
        <f t="shared" si="36"/>
        <v>-21319371.270000003</v>
      </c>
      <c r="H96" s="25">
        <f t="shared" si="36"/>
        <v>-17425905.329999998</v>
      </c>
      <c r="I96" s="25">
        <f t="shared" si="36"/>
        <v>-13659049.040000007</v>
      </c>
      <c r="J96" s="25">
        <f t="shared" si="36"/>
        <v>19788647.200000003</v>
      </c>
      <c r="K96" s="25">
        <f t="shared" si="36"/>
        <v>44401151.279999986</v>
      </c>
      <c r="L96" s="25">
        <f t="shared" si="36"/>
        <v>32839093.829999998</v>
      </c>
      <c r="M96" s="25">
        <f t="shared" si="36"/>
        <v>24276963.339999989</v>
      </c>
      <c r="N96" s="25">
        <f t="shared" si="36"/>
        <v>9064970.2199999988</v>
      </c>
      <c r="O96" s="25">
        <f t="shared" si="36"/>
        <v>-17608905.38000001</v>
      </c>
      <c r="P96" s="25">
        <f t="shared" si="36"/>
        <v>-20981423.109999999</v>
      </c>
      <c r="Q96" s="25">
        <f t="shared" si="36"/>
        <v>-21078741.959999993</v>
      </c>
      <c r="R96" s="25">
        <f t="shared" si="36"/>
        <v>-21397884.589999996</v>
      </c>
      <c r="S96" s="25">
        <f t="shared" si="36"/>
        <v>-17600346.380000003</v>
      </c>
      <c r="T96" s="25">
        <f t="shared" si="36"/>
        <v>-17894509.899999999</v>
      </c>
      <c r="U96" s="25">
        <f t="shared" si="36"/>
        <v>-13394192.619999997</v>
      </c>
      <c r="V96" s="25">
        <f t="shared" si="36"/>
        <v>14390443.159999996</v>
      </c>
      <c r="W96" s="25">
        <f t="shared" si="36"/>
        <v>27105861.36999999</v>
      </c>
      <c r="X96" s="25">
        <f t="shared" si="36"/>
        <v>21409210.109999985</v>
      </c>
      <c r="Y96" s="25">
        <f t="shared" si="36"/>
        <v>13200364.120000005</v>
      </c>
      <c r="Z96" s="25">
        <f t="shared" si="36"/>
        <v>5094960.4399999976</v>
      </c>
      <c r="AA96" s="25">
        <f t="shared" si="36"/>
        <v>-6526134.5100000054</v>
      </c>
      <c r="AB96" s="25">
        <f t="shared" si="36"/>
        <v>-3113827.8100000024</v>
      </c>
      <c r="AC96" s="25">
        <v>-16498617.439999998</v>
      </c>
      <c r="AD96" s="25">
        <f t="shared" ref="AD96:BD100" si="37">AD82+AD75</f>
        <v>-14745180.040000007</v>
      </c>
      <c r="AE96" s="25">
        <f t="shared" si="37"/>
        <v>-14667060.939999998</v>
      </c>
      <c r="AF96" s="25">
        <f t="shared" si="37"/>
        <v>-13221123.590000004</v>
      </c>
      <c r="AG96" s="25">
        <f t="shared" si="37"/>
        <v>-5959164.4699999914</v>
      </c>
      <c r="AH96" s="25">
        <f t="shared" si="37"/>
        <v>2688001.5300000012</v>
      </c>
      <c r="AI96" s="26">
        <f t="shared" si="37"/>
        <v>30685652.739999995</v>
      </c>
      <c r="AJ96" s="26">
        <f t="shared" si="37"/>
        <v>26952927.010000005</v>
      </c>
      <c r="AK96" s="26">
        <f t="shared" si="37"/>
        <v>31327980.87999998</v>
      </c>
      <c r="AL96" s="26">
        <f t="shared" si="37"/>
        <v>-1055294.9500000179</v>
      </c>
      <c r="AM96" s="26">
        <f t="shared" si="37"/>
        <v>-14688898.680000007</v>
      </c>
      <c r="AN96" s="26">
        <f t="shared" si="37"/>
        <v>-11012886.289999992</v>
      </c>
      <c r="AO96" s="26">
        <f t="shared" si="37"/>
        <v>-22477063.370000005</v>
      </c>
      <c r="AP96" s="26">
        <f t="shared" si="37"/>
        <v>-17585745.949999996</v>
      </c>
      <c r="AQ96" s="26">
        <f t="shared" si="37"/>
        <v>-19579783.049999997</v>
      </c>
      <c r="AR96" s="26">
        <f t="shared" si="37"/>
        <v>-17307539.680000007</v>
      </c>
      <c r="AS96" s="26">
        <f t="shared" si="37"/>
        <v>-13982521.349999994</v>
      </c>
      <c r="AT96" s="26">
        <f t="shared" si="37"/>
        <v>15656354.659999996</v>
      </c>
      <c r="AU96" s="26">
        <f t="shared" si="37"/>
        <v>44713052.74000001</v>
      </c>
      <c r="AV96" s="26">
        <f t="shared" si="37"/>
        <v>40196057.219999999</v>
      </c>
      <c r="AW96" s="26">
        <f t="shared" si="37"/>
        <v>58085725.860000014</v>
      </c>
      <c r="AX96" s="26">
        <f t="shared" si="37"/>
        <v>-6615344.6599999964</v>
      </c>
      <c r="AY96" s="26">
        <f t="shared" si="37"/>
        <v>-1433563.9600000083</v>
      </c>
      <c r="AZ96" s="26">
        <f t="shared" si="37"/>
        <v>-19623134.269999996</v>
      </c>
      <c r="BA96" s="26">
        <f t="shared" si="37"/>
        <v>-30811417.149999991</v>
      </c>
      <c r="BB96" s="26">
        <f t="shared" si="37"/>
        <v>-32790338.06000001</v>
      </c>
      <c r="BC96" s="26">
        <f t="shared" si="37"/>
        <v>-36250221.390000001</v>
      </c>
      <c r="BD96" s="26">
        <f t="shared" si="37"/>
        <v>-27482316.99000001</v>
      </c>
    </row>
    <row r="97" spans="1:56" x14ac:dyDescent="0.35">
      <c r="A97" s="94"/>
      <c r="B97" s="96" t="str">
        <f>$B$6</f>
        <v>PIPP/CAP</v>
      </c>
      <c r="C97" s="25"/>
      <c r="D97" s="25">
        <f t="shared" ref="D97:Z99" si="38">D83+D76</f>
        <v>1221082</v>
      </c>
      <c r="E97" s="25">
        <f t="shared" si="38"/>
        <v>280319.15999999992</v>
      </c>
      <c r="F97" s="25">
        <f t="shared" si="38"/>
        <v>260158.99</v>
      </c>
      <c r="G97" s="25">
        <f t="shared" si="38"/>
        <v>286778.85999999987</v>
      </c>
      <c r="H97" s="25">
        <f t="shared" si="38"/>
        <v>214419.63000000012</v>
      </c>
      <c r="I97" s="25">
        <f t="shared" si="38"/>
        <v>715686.1100000001</v>
      </c>
      <c r="J97" s="25">
        <f t="shared" si="38"/>
        <v>2644849.35</v>
      </c>
      <c r="K97" s="25">
        <f t="shared" si="38"/>
        <v>5162958.1199999992</v>
      </c>
      <c r="L97" s="25">
        <f t="shared" si="38"/>
        <v>4789010.7799999993</v>
      </c>
      <c r="M97" s="25">
        <f t="shared" si="38"/>
        <v>2597233.84</v>
      </c>
      <c r="N97" s="25">
        <f t="shared" si="38"/>
        <v>2989479.5699999994</v>
      </c>
      <c r="O97" s="25">
        <f t="shared" si="38"/>
        <v>1828388.4499999997</v>
      </c>
      <c r="P97" s="25">
        <f t="shared" si="38"/>
        <v>883227.71999999974</v>
      </c>
      <c r="Q97" s="25">
        <f t="shared" si="38"/>
        <v>136690.09999999986</v>
      </c>
      <c r="R97" s="25">
        <f t="shared" si="38"/>
        <v>-58582.340000000084</v>
      </c>
      <c r="S97" s="25">
        <f t="shared" si="38"/>
        <v>-181530.68999999994</v>
      </c>
      <c r="T97" s="25">
        <f t="shared" si="38"/>
        <v>-204708.41000000015</v>
      </c>
      <c r="U97" s="25">
        <f t="shared" si="38"/>
        <v>201269.76000000001</v>
      </c>
      <c r="V97" s="25">
        <f t="shared" si="38"/>
        <v>1583512.65</v>
      </c>
      <c r="W97" s="25">
        <f t="shared" si="38"/>
        <v>2732986.5100000007</v>
      </c>
      <c r="X97" s="25">
        <f t="shared" si="38"/>
        <v>2748641.1300000004</v>
      </c>
      <c r="Y97" s="25">
        <f t="shared" si="38"/>
        <v>1211275.9800000004</v>
      </c>
      <c r="Z97" s="25">
        <f t="shared" si="38"/>
        <v>-642504.41000000015</v>
      </c>
      <c r="AA97" s="25">
        <f t="shared" si="36"/>
        <v>-2212269.4400000004</v>
      </c>
      <c r="AB97" s="25">
        <f t="shared" si="36"/>
        <v>661750.18999999994</v>
      </c>
      <c r="AC97" s="25">
        <v>-182259.83999999985</v>
      </c>
      <c r="AD97" s="25">
        <f t="shared" si="37"/>
        <v>-133730.93999999994</v>
      </c>
      <c r="AE97" s="25">
        <f t="shared" si="37"/>
        <v>128971.41000000015</v>
      </c>
      <c r="AF97" s="25">
        <f t="shared" si="37"/>
        <v>328583.08000000007</v>
      </c>
      <c r="AG97" s="25">
        <f t="shared" si="37"/>
        <v>594853.4600000002</v>
      </c>
      <c r="AH97" s="25">
        <f t="shared" si="37"/>
        <v>30351.620000000112</v>
      </c>
      <c r="AI97" s="26">
        <f t="shared" si="37"/>
        <v>1668495.2199999997</v>
      </c>
      <c r="AJ97" s="26">
        <f t="shared" si="37"/>
        <v>1105713.23</v>
      </c>
      <c r="AK97" s="26">
        <f t="shared" si="37"/>
        <v>707782.93999999948</v>
      </c>
      <c r="AL97" s="26">
        <f t="shared" si="37"/>
        <v>996861.27</v>
      </c>
      <c r="AM97" s="26">
        <f t="shared" si="37"/>
        <v>660843.91999999993</v>
      </c>
      <c r="AN97" s="26">
        <f t="shared" si="37"/>
        <v>349764.95999999996</v>
      </c>
      <c r="AO97" s="26">
        <f t="shared" si="37"/>
        <v>-569112.99</v>
      </c>
      <c r="AP97" s="26">
        <f t="shared" si="37"/>
        <v>-376249.90000000014</v>
      </c>
      <c r="AQ97" s="26">
        <f t="shared" si="37"/>
        <v>-257730.89000000013</v>
      </c>
      <c r="AR97" s="26">
        <f t="shared" si="37"/>
        <v>4418.2800000000279</v>
      </c>
      <c r="AS97" s="26">
        <f t="shared" si="37"/>
        <v>465235.2899999998</v>
      </c>
      <c r="AT97" s="26">
        <f t="shared" si="37"/>
        <v>2313902.8200000003</v>
      </c>
      <c r="AU97" s="26">
        <f t="shared" si="37"/>
        <v>4398739.2200000007</v>
      </c>
      <c r="AV97" s="26">
        <f t="shared" si="37"/>
        <v>3314870.4999999995</v>
      </c>
      <c r="AW97" s="26">
        <f t="shared" si="37"/>
        <v>3003476.08</v>
      </c>
      <c r="AX97" s="26">
        <f t="shared" si="37"/>
        <v>-5354575.1100000013</v>
      </c>
      <c r="AY97" s="26">
        <f t="shared" si="37"/>
        <v>-4139178.5399999991</v>
      </c>
      <c r="AZ97" s="26">
        <f t="shared" si="37"/>
        <v>-368078.53000000026</v>
      </c>
      <c r="BA97" s="26">
        <f t="shared" si="37"/>
        <v>-6670625.3600000003</v>
      </c>
      <c r="BB97" s="26">
        <f t="shared" si="37"/>
        <v>-3008836.55</v>
      </c>
      <c r="BC97" s="26">
        <f t="shared" si="37"/>
        <v>-450499.60000000009</v>
      </c>
      <c r="BD97" s="26">
        <f t="shared" si="37"/>
        <v>-3546042.37</v>
      </c>
    </row>
    <row r="98" spans="1:56" x14ac:dyDescent="0.35">
      <c r="A98" s="94"/>
      <c r="B98" s="96" t="str">
        <f>$B$7</f>
        <v>Commercial</v>
      </c>
      <c r="C98" s="25"/>
      <c r="D98" s="25">
        <f t="shared" si="38"/>
        <v>-10544139.109999999</v>
      </c>
      <c r="E98" s="25">
        <f t="shared" si="38"/>
        <v>-4208447.57</v>
      </c>
      <c r="F98" s="25">
        <f t="shared" si="38"/>
        <v>-2419081.1199999992</v>
      </c>
      <c r="G98" s="25">
        <f t="shared" si="38"/>
        <v>-4473604.68</v>
      </c>
      <c r="H98" s="25">
        <f t="shared" si="38"/>
        <v>3333523.9700000007</v>
      </c>
      <c r="I98" s="25">
        <f t="shared" si="38"/>
        <v>14365152.24</v>
      </c>
      <c r="J98" s="25">
        <f t="shared" si="38"/>
        <v>30744972.75</v>
      </c>
      <c r="K98" s="25">
        <f t="shared" si="38"/>
        <v>22120776.709999993</v>
      </c>
      <c r="L98" s="25">
        <f t="shared" si="38"/>
        <v>2327244.6099999994</v>
      </c>
      <c r="M98" s="25">
        <f t="shared" si="38"/>
        <v>-4335731.599999994</v>
      </c>
      <c r="N98" s="25">
        <f t="shared" si="38"/>
        <v>-21884540.780000001</v>
      </c>
      <c r="O98" s="25">
        <f t="shared" si="38"/>
        <v>-26319585.889999997</v>
      </c>
      <c r="P98" s="25">
        <f t="shared" si="38"/>
        <v>-13722098.239999998</v>
      </c>
      <c r="Q98" s="25">
        <f t="shared" si="38"/>
        <v>-4864101.2599999979</v>
      </c>
      <c r="R98" s="25">
        <f t="shared" si="38"/>
        <v>-4387358.8800000008</v>
      </c>
      <c r="S98" s="25">
        <f t="shared" si="38"/>
        <v>-2591387.6300000008</v>
      </c>
      <c r="T98" s="25">
        <f t="shared" si="38"/>
        <v>1297516.4500000011</v>
      </c>
      <c r="U98" s="25">
        <f t="shared" si="38"/>
        <v>9598556.3099999987</v>
      </c>
      <c r="V98" s="25">
        <f t="shared" si="38"/>
        <v>25701479.089999996</v>
      </c>
      <c r="W98" s="25">
        <f t="shared" si="38"/>
        <v>14673746.239999998</v>
      </c>
      <c r="X98" s="25">
        <f t="shared" si="38"/>
        <v>747546.75</v>
      </c>
      <c r="Y98" s="25">
        <f t="shared" si="38"/>
        <v>934912.99000000209</v>
      </c>
      <c r="Z98" s="25">
        <f t="shared" si="38"/>
        <v>-17729919.5</v>
      </c>
      <c r="AA98" s="25">
        <f t="shared" si="36"/>
        <v>-11259543.239999998</v>
      </c>
      <c r="AB98" s="25">
        <f t="shared" si="36"/>
        <v>-4781225.8500000015</v>
      </c>
      <c r="AC98" s="25">
        <v>-6728429.6399999987</v>
      </c>
      <c r="AD98" s="25">
        <f t="shared" si="37"/>
        <v>-2166792.2599999998</v>
      </c>
      <c r="AE98" s="25">
        <f t="shared" si="37"/>
        <v>-2665381.25</v>
      </c>
      <c r="AF98" s="25">
        <f t="shared" si="37"/>
        <v>-1561929.5700000003</v>
      </c>
      <c r="AG98" s="25">
        <f t="shared" si="37"/>
        <v>952837.60000000149</v>
      </c>
      <c r="AH98" s="25">
        <f t="shared" si="37"/>
        <v>3872433.2899999991</v>
      </c>
      <c r="AI98" s="26">
        <f t="shared" si="37"/>
        <v>11051897.440000001</v>
      </c>
      <c r="AJ98" s="26">
        <f t="shared" si="37"/>
        <v>7957900.5399999991</v>
      </c>
      <c r="AK98" s="26">
        <f t="shared" si="37"/>
        <v>6453803.7299999967</v>
      </c>
      <c r="AL98" s="26">
        <f t="shared" si="37"/>
        <v>-9501467.1400000006</v>
      </c>
      <c r="AM98" s="26">
        <f t="shared" si="37"/>
        <v>-9168180.0500000007</v>
      </c>
      <c r="AN98" s="26">
        <f t="shared" si="37"/>
        <v>-6242407.9400000013</v>
      </c>
      <c r="AO98" s="26">
        <f t="shared" si="37"/>
        <v>-6060539.9099999983</v>
      </c>
      <c r="AP98" s="26">
        <f t="shared" si="37"/>
        <v>-2519569.6300000008</v>
      </c>
      <c r="AQ98" s="26">
        <f t="shared" si="37"/>
        <v>-2625406.790000001</v>
      </c>
      <c r="AR98" s="26">
        <f t="shared" si="37"/>
        <v>-1877442.040000001</v>
      </c>
      <c r="AS98" s="26">
        <f t="shared" si="37"/>
        <v>-852190.88999999873</v>
      </c>
      <c r="AT98" s="26">
        <f t="shared" si="37"/>
        <v>8207700.25</v>
      </c>
      <c r="AU98" s="26">
        <f t="shared" si="37"/>
        <v>14347766.789999999</v>
      </c>
      <c r="AV98" s="26">
        <f t="shared" si="37"/>
        <v>12424576.25</v>
      </c>
      <c r="AW98" s="26">
        <f t="shared" si="37"/>
        <v>10868558.309999987</v>
      </c>
      <c r="AX98" s="26">
        <f t="shared" si="37"/>
        <v>-17289687.979999997</v>
      </c>
      <c r="AY98" s="26">
        <f t="shared" si="37"/>
        <v>-5178253.5600000024</v>
      </c>
      <c r="AZ98" s="26">
        <f t="shared" si="37"/>
        <v>-11005554.229999997</v>
      </c>
      <c r="BA98" s="26">
        <f t="shared" si="37"/>
        <v>-7253013.6700000018</v>
      </c>
      <c r="BB98" s="26">
        <f t="shared" si="37"/>
        <v>-3906326.51</v>
      </c>
      <c r="BC98" s="26">
        <f t="shared" si="37"/>
        <v>-5057527.5299999975</v>
      </c>
      <c r="BD98" s="26">
        <f t="shared" si="37"/>
        <v>-1480217.1399999969</v>
      </c>
    </row>
    <row r="99" spans="1:56" x14ac:dyDescent="0.35">
      <c r="A99" s="94"/>
      <c r="B99" s="96" t="str">
        <f>$B$8</f>
        <v>GMB</v>
      </c>
      <c r="C99" s="25"/>
      <c r="D99" s="25">
        <f>D85+D78</f>
        <v>254922.10999999987</v>
      </c>
      <c r="E99" s="25">
        <f t="shared" si="38"/>
        <v>61426.480000000098</v>
      </c>
      <c r="F99" s="25">
        <f t="shared" si="38"/>
        <v>253109.12000000005</v>
      </c>
      <c r="G99" s="25">
        <f t="shared" si="38"/>
        <v>241349.57</v>
      </c>
      <c r="H99" s="25">
        <f t="shared" si="38"/>
        <v>317628.27999999997</v>
      </c>
      <c r="I99" s="25">
        <f t="shared" si="38"/>
        <v>511685.38</v>
      </c>
      <c r="J99" s="25">
        <f t="shared" si="38"/>
        <v>1138312.0099999998</v>
      </c>
      <c r="K99" s="25">
        <f t="shared" si="38"/>
        <v>1707929.5700000003</v>
      </c>
      <c r="L99" s="25">
        <f t="shared" si="38"/>
        <v>1579595.47</v>
      </c>
      <c r="M99" s="25">
        <f t="shared" si="38"/>
        <v>1344131.3599999999</v>
      </c>
      <c r="N99" s="25">
        <f t="shared" si="38"/>
        <v>957724.00000000023</v>
      </c>
      <c r="O99" s="25">
        <f t="shared" si="38"/>
        <v>494014.02</v>
      </c>
      <c r="P99" s="25">
        <f t="shared" si="38"/>
        <v>44361.660000000033</v>
      </c>
      <c r="Q99" s="25">
        <f t="shared" si="38"/>
        <v>731221.53</v>
      </c>
      <c r="R99" s="25">
        <f t="shared" si="38"/>
        <v>225423.71999999997</v>
      </c>
      <c r="S99" s="25">
        <f t="shared" si="38"/>
        <v>255286.68000000005</v>
      </c>
      <c r="T99" s="25">
        <f t="shared" si="38"/>
        <v>87107.849999999977</v>
      </c>
      <c r="U99" s="25">
        <f t="shared" si="38"/>
        <v>216187.37999999995</v>
      </c>
      <c r="V99" s="25">
        <f t="shared" si="38"/>
        <v>625244.09</v>
      </c>
      <c r="W99" s="25">
        <f t="shared" si="38"/>
        <v>593926.92000000004</v>
      </c>
      <c r="X99" s="25">
        <f t="shared" si="38"/>
        <v>1430479.02</v>
      </c>
      <c r="Y99" s="25">
        <f t="shared" si="38"/>
        <v>935186.07000000007</v>
      </c>
      <c r="Z99" s="25">
        <f t="shared" si="38"/>
        <v>421152.92999999993</v>
      </c>
      <c r="AA99" s="25">
        <f t="shared" si="36"/>
        <v>247790.63000000012</v>
      </c>
      <c r="AB99" s="25">
        <f t="shared" si="36"/>
        <v>290306.44999999995</v>
      </c>
      <c r="AC99" s="25">
        <v>99228.979999999981</v>
      </c>
      <c r="AD99" s="25">
        <f t="shared" si="37"/>
        <v>163599.28000000003</v>
      </c>
      <c r="AE99" s="25">
        <f t="shared" si="37"/>
        <v>40565.829999999958</v>
      </c>
      <c r="AF99" s="25">
        <f t="shared" si="37"/>
        <v>130785.13</v>
      </c>
      <c r="AG99" s="25">
        <f t="shared" si="37"/>
        <v>384554.11</v>
      </c>
      <c r="AH99" s="25">
        <f t="shared" si="37"/>
        <v>769060.78</v>
      </c>
      <c r="AI99" s="26">
        <f t="shared" si="37"/>
        <v>1100168.23</v>
      </c>
      <c r="AJ99" s="26">
        <f t="shared" si="37"/>
        <v>868855.59000000008</v>
      </c>
      <c r="AK99" s="26">
        <f t="shared" si="37"/>
        <v>1504506.64</v>
      </c>
      <c r="AL99" s="26">
        <f t="shared" si="37"/>
        <v>549563.66999999993</v>
      </c>
      <c r="AM99" s="26">
        <f t="shared" si="37"/>
        <v>278907.53999999992</v>
      </c>
      <c r="AN99" s="26">
        <f t="shared" si="37"/>
        <v>330291.71999999997</v>
      </c>
      <c r="AO99" s="26">
        <f t="shared" si="37"/>
        <v>120991.09999999998</v>
      </c>
      <c r="AP99" s="26">
        <f t="shared" si="37"/>
        <v>270335.26000000007</v>
      </c>
      <c r="AQ99" s="26">
        <f t="shared" si="37"/>
        <v>372340.31000000006</v>
      </c>
      <c r="AR99" s="26">
        <f t="shared" si="37"/>
        <v>391908.07999999996</v>
      </c>
      <c r="AS99" s="26">
        <f t="shared" si="37"/>
        <v>779768.36</v>
      </c>
      <c r="AT99" s="26">
        <f t="shared" si="37"/>
        <v>718802.2899999998</v>
      </c>
      <c r="AU99" s="26">
        <f t="shared" si="37"/>
        <v>1783251.1300000001</v>
      </c>
      <c r="AV99" s="26">
        <f t="shared" si="37"/>
        <v>789450.66999999993</v>
      </c>
      <c r="AW99" s="26">
        <f t="shared" si="37"/>
        <v>1627942.9100000001</v>
      </c>
      <c r="AX99" s="26">
        <f t="shared" si="37"/>
        <v>527814.05000000028</v>
      </c>
      <c r="AY99" s="26">
        <f t="shared" si="37"/>
        <v>682444.99</v>
      </c>
      <c r="AZ99" s="26">
        <f t="shared" si="37"/>
        <v>437557.12999999989</v>
      </c>
      <c r="BA99" s="26">
        <f t="shared" si="37"/>
        <v>216559.80000000005</v>
      </c>
      <c r="BB99" s="26">
        <f t="shared" si="37"/>
        <v>328744.21999999997</v>
      </c>
      <c r="BC99" s="26">
        <f t="shared" si="37"/>
        <v>525593.13000000012</v>
      </c>
      <c r="BD99" s="26">
        <f t="shared" si="37"/>
        <v>696438.44000000018</v>
      </c>
    </row>
    <row r="100" spans="1:56" x14ac:dyDescent="0.35">
      <c r="A100" s="94"/>
      <c r="B100" s="99" t="str">
        <f>$B$9</f>
        <v>GTS</v>
      </c>
      <c r="C100" s="25">
        <f>C86+C79</f>
        <v>-481835.83999999985</v>
      </c>
      <c r="D100" s="25">
        <f>D86+D79</f>
        <v>-1698423.9799999995</v>
      </c>
      <c r="E100" s="25">
        <f>E86+E79</f>
        <v>-1202268.33</v>
      </c>
      <c r="F100" s="30">
        <v>-155591.81</v>
      </c>
      <c r="G100" s="30">
        <v>-390411.28</v>
      </c>
      <c r="H100" s="30">
        <v>854211</v>
      </c>
      <c r="I100" s="30">
        <v>-75946.48</v>
      </c>
      <c r="J100" s="30">
        <v>3163921.07</v>
      </c>
      <c r="K100" s="30">
        <v>2158648.12</v>
      </c>
      <c r="L100" s="30">
        <v>-734864.37</v>
      </c>
      <c r="M100" s="30">
        <v>929593.77</v>
      </c>
      <c r="N100" s="30">
        <v>-923011.69</v>
      </c>
      <c r="O100" s="30">
        <v>-1731566.04</v>
      </c>
      <c r="P100" s="30">
        <v>-2055176.77</v>
      </c>
      <c r="Q100" s="30">
        <v>-629392.77</v>
      </c>
      <c r="R100" s="30">
        <v>-621837.07999999996</v>
      </c>
      <c r="S100" s="30">
        <v>-118087.62</v>
      </c>
      <c r="T100" s="30">
        <v>454033.46</v>
      </c>
      <c r="U100" s="30">
        <v>89699.69</v>
      </c>
      <c r="V100" s="30">
        <v>2218308.36</v>
      </c>
      <c r="W100" s="30">
        <v>3088559.81</v>
      </c>
      <c r="X100" s="30">
        <v>-1159504.8600000001</v>
      </c>
      <c r="Y100" s="30">
        <v>1716695.43</v>
      </c>
      <c r="Z100" s="30">
        <v>-1775285.2</v>
      </c>
      <c r="AA100" s="30">
        <v>-1220081.8999999999</v>
      </c>
      <c r="AB100" s="30">
        <v>-422688.58</v>
      </c>
      <c r="AC100" s="30">
        <v>-1949180.85</v>
      </c>
      <c r="AD100" s="25">
        <v>144248.71</v>
      </c>
      <c r="AE100" s="60">
        <v>-423469.95</v>
      </c>
      <c r="AF100" s="30">
        <v>743328.83</v>
      </c>
      <c r="AG100" s="30">
        <v>115791.94</v>
      </c>
      <c r="AH100" s="30">
        <v>1292919.1599999999</v>
      </c>
      <c r="AI100" s="82">
        <v>2283630.9900000002</v>
      </c>
      <c r="AJ100" s="82">
        <v>999841.41</v>
      </c>
      <c r="AK100" s="82">
        <v>2446505.17</v>
      </c>
      <c r="AL100" s="61">
        <v>-3587472.88</v>
      </c>
      <c r="AM100" s="61">
        <v>-1739514.85</v>
      </c>
      <c r="AN100" s="62">
        <v>-1119196.79</v>
      </c>
      <c r="AO100" s="60">
        <v>-1877958.08</v>
      </c>
      <c r="AP100" s="26">
        <f t="shared" si="37"/>
        <v>-50579.069999999367</v>
      </c>
      <c r="AQ100" s="26">
        <f t="shared" si="37"/>
        <v>-137431.1099999994</v>
      </c>
      <c r="AR100" s="26">
        <f t="shared" si="37"/>
        <v>301620.21999999974</v>
      </c>
      <c r="AS100" s="26">
        <f t="shared" si="37"/>
        <v>137980.75999999978</v>
      </c>
      <c r="AT100" s="26">
        <f t="shared" si="37"/>
        <v>1509985.87</v>
      </c>
      <c r="AU100" s="26">
        <f t="shared" si="37"/>
        <v>2199478.96</v>
      </c>
      <c r="AV100" s="26">
        <f t="shared" si="37"/>
        <v>359176.47999999858</v>
      </c>
      <c r="AW100" s="26">
        <f t="shared" si="37"/>
        <v>1799607.7000000011</v>
      </c>
      <c r="AX100" s="26">
        <f t="shared" si="37"/>
        <v>-2830620.4400000013</v>
      </c>
      <c r="AY100" s="26">
        <f t="shared" si="37"/>
        <v>175711.78999999911</v>
      </c>
      <c r="AZ100" s="26">
        <f t="shared" si="37"/>
        <v>-2214040.46</v>
      </c>
      <c r="BA100" s="26">
        <f t="shared" si="37"/>
        <v>-1472811.0700000003</v>
      </c>
      <c r="BB100" s="26">
        <f t="shared" si="37"/>
        <v>-34111.269999999553</v>
      </c>
      <c r="BC100" s="26">
        <f t="shared" si="37"/>
        <v>-181047.45999999996</v>
      </c>
      <c r="BD100" s="26">
        <f t="shared" si="37"/>
        <v>380122.89999999944</v>
      </c>
    </row>
    <row r="101" spans="1:56" ht="15" thickBot="1" x14ac:dyDescent="0.4">
      <c r="A101" s="94"/>
      <c r="B101" s="101" t="str">
        <f>$B$10</f>
        <v>Total</v>
      </c>
      <c r="C101" s="64">
        <f t="shared" ref="C101:AL101" si="39">SUM(C96:C100)</f>
        <v>-481835.83999999985</v>
      </c>
      <c r="D101" s="64">
        <f t="shared" si="39"/>
        <v>-32626893.189999994</v>
      </c>
      <c r="E101" s="64">
        <f t="shared" si="39"/>
        <v>-26773673.769999996</v>
      </c>
      <c r="F101" s="64">
        <f t="shared" si="39"/>
        <v>-22620028.340000004</v>
      </c>
      <c r="G101" s="64">
        <f t="shared" si="39"/>
        <v>-25655258.800000004</v>
      </c>
      <c r="H101" s="64">
        <f t="shared" si="39"/>
        <v>-12706122.449999999</v>
      </c>
      <c r="I101" s="64">
        <f t="shared" si="39"/>
        <v>1857528.209999993</v>
      </c>
      <c r="J101" s="64">
        <f t="shared" si="39"/>
        <v>57480702.380000003</v>
      </c>
      <c r="K101" s="64">
        <f t="shared" si="39"/>
        <v>75551463.799999982</v>
      </c>
      <c r="L101" s="64">
        <f t="shared" si="39"/>
        <v>40800080.32</v>
      </c>
      <c r="M101" s="64">
        <f t="shared" si="39"/>
        <v>24812190.709999993</v>
      </c>
      <c r="N101" s="64">
        <f t="shared" si="39"/>
        <v>-9795378.6800000016</v>
      </c>
      <c r="O101" s="64">
        <f t="shared" si="39"/>
        <v>-43337654.840000004</v>
      </c>
      <c r="P101" s="64">
        <f t="shared" si="39"/>
        <v>-35831108.740000002</v>
      </c>
      <c r="Q101" s="64">
        <f t="shared" si="39"/>
        <v>-25704324.359999988</v>
      </c>
      <c r="R101" s="64">
        <f t="shared" si="39"/>
        <v>-26240239.169999994</v>
      </c>
      <c r="S101" s="64">
        <f t="shared" si="39"/>
        <v>-20236065.640000004</v>
      </c>
      <c r="T101" s="64">
        <f t="shared" si="39"/>
        <v>-16260560.549999999</v>
      </c>
      <c r="U101" s="64">
        <f t="shared" si="39"/>
        <v>-3288479.4799999991</v>
      </c>
      <c r="V101" s="64">
        <f t="shared" si="39"/>
        <v>44518987.349999994</v>
      </c>
      <c r="W101" s="64">
        <f t="shared" si="39"/>
        <v>48195080.849999994</v>
      </c>
      <c r="X101" s="64">
        <f t="shared" si="39"/>
        <v>25176372.149999984</v>
      </c>
      <c r="Y101" s="64">
        <f t="shared" si="39"/>
        <v>17998434.590000007</v>
      </c>
      <c r="Z101" s="64">
        <f t="shared" si="39"/>
        <v>-14631595.740000002</v>
      </c>
      <c r="AA101" s="64">
        <f t="shared" si="39"/>
        <v>-20970238.460000005</v>
      </c>
      <c r="AB101" s="64">
        <f t="shared" si="39"/>
        <v>-7365685.6000000043</v>
      </c>
      <c r="AC101" s="64">
        <f t="shared" si="39"/>
        <v>-25259258.789999995</v>
      </c>
      <c r="AD101" s="64">
        <f t="shared" si="39"/>
        <v>-16737855.250000004</v>
      </c>
      <c r="AE101" s="64">
        <f t="shared" si="39"/>
        <v>-17586374.899999999</v>
      </c>
      <c r="AF101" s="64">
        <f t="shared" si="39"/>
        <v>-13580356.120000003</v>
      </c>
      <c r="AG101" s="64">
        <f t="shared" si="39"/>
        <v>-3911127.3599999901</v>
      </c>
      <c r="AH101" s="64">
        <f t="shared" si="39"/>
        <v>8652766.3800000008</v>
      </c>
      <c r="AI101" s="64">
        <f t="shared" si="39"/>
        <v>46789844.61999999</v>
      </c>
      <c r="AJ101" s="64">
        <f t="shared" si="39"/>
        <v>37885237.780000001</v>
      </c>
      <c r="AK101" s="64">
        <f t="shared" si="39"/>
        <v>42440579.359999977</v>
      </c>
      <c r="AL101" s="35">
        <f t="shared" si="39"/>
        <v>-12597810.03000002</v>
      </c>
      <c r="AM101" s="35">
        <v>-24656842.120000012</v>
      </c>
      <c r="AN101" s="35">
        <f t="shared" ref="AN101:BD101" si="40">SUM(AN96:AN100)</f>
        <v>-17694434.339999992</v>
      </c>
      <c r="AO101" s="35">
        <f t="shared" si="40"/>
        <v>-30863683.25</v>
      </c>
      <c r="AP101" s="35">
        <f t="shared" si="40"/>
        <v>-20261809.289999995</v>
      </c>
      <c r="AQ101" s="35">
        <f t="shared" si="40"/>
        <v>-22228011.529999997</v>
      </c>
      <c r="AR101" s="35">
        <f t="shared" si="40"/>
        <v>-18487035.140000008</v>
      </c>
      <c r="AS101" s="35">
        <f t="shared" si="40"/>
        <v>-13451727.829999994</v>
      </c>
      <c r="AT101" s="35">
        <f t="shared" si="40"/>
        <v>28406745.889999997</v>
      </c>
      <c r="AU101" s="35">
        <f t="shared" si="40"/>
        <v>67442288.840000004</v>
      </c>
      <c r="AV101" s="35">
        <f t="shared" si="40"/>
        <v>57084131.119999997</v>
      </c>
      <c r="AW101" s="35">
        <f t="shared" si="40"/>
        <v>75385310.859999999</v>
      </c>
      <c r="AX101" s="35">
        <f t="shared" si="40"/>
        <v>-31562414.139999993</v>
      </c>
      <c r="AY101" s="35">
        <f t="shared" si="40"/>
        <v>-9892839.2800000105</v>
      </c>
      <c r="AZ101" s="35">
        <f t="shared" si="40"/>
        <v>-32773250.359999996</v>
      </c>
      <c r="BA101" s="35">
        <f t="shared" si="40"/>
        <v>-45991307.449999996</v>
      </c>
      <c r="BB101" s="35">
        <f t="shared" si="40"/>
        <v>-39410868.170000002</v>
      </c>
      <c r="BC101" s="35">
        <f t="shared" si="40"/>
        <v>-41413702.849999994</v>
      </c>
      <c r="BD101" s="35">
        <f t="shared" si="40"/>
        <v>-31432015.160000008</v>
      </c>
    </row>
    <row r="102" spans="1:56" ht="29" x14ac:dyDescent="0.35">
      <c r="A102" s="8">
        <v>15</v>
      </c>
      <c r="B102" s="83" t="s">
        <v>21</v>
      </c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</row>
    <row r="103" spans="1:56" x14ac:dyDescent="0.35">
      <c r="A103" s="8"/>
      <c r="B103" s="12" t="str">
        <f>$B$5</f>
        <v>Residential</v>
      </c>
      <c r="C103" s="40">
        <v>6715</v>
      </c>
      <c r="D103" s="40">
        <v>9718</v>
      </c>
      <c r="E103" s="40">
        <v>9456</v>
      </c>
      <c r="F103" s="40">
        <v>8678</v>
      </c>
      <c r="G103" s="40">
        <v>8121</v>
      </c>
      <c r="H103" s="40">
        <v>2704</v>
      </c>
      <c r="I103" s="40">
        <v>5391</v>
      </c>
      <c r="J103" s="40">
        <v>3455</v>
      </c>
      <c r="K103" s="40">
        <v>2596</v>
      </c>
      <c r="L103" s="40">
        <v>2337</v>
      </c>
      <c r="M103" s="40">
        <v>3662</v>
      </c>
      <c r="N103" s="40">
        <v>4761</v>
      </c>
      <c r="O103" s="40">
        <v>6035</v>
      </c>
      <c r="P103" s="40">
        <v>6922</v>
      </c>
      <c r="Q103" s="40">
        <v>8031</v>
      </c>
      <c r="R103" s="40">
        <v>8808</v>
      </c>
      <c r="S103" s="40">
        <v>7724</v>
      </c>
      <c r="T103" s="40">
        <v>6420</v>
      </c>
      <c r="U103" s="40">
        <v>6581</v>
      </c>
      <c r="V103" s="40">
        <v>2468</v>
      </c>
      <c r="W103" s="40">
        <v>2429</v>
      </c>
      <c r="X103" s="40">
        <v>4340</v>
      </c>
      <c r="Y103" s="40">
        <v>4460</v>
      </c>
      <c r="Z103" s="40">
        <v>2642</v>
      </c>
      <c r="AA103" s="40">
        <v>0</v>
      </c>
      <c r="AB103" s="40">
        <v>0</v>
      </c>
      <c r="AC103" s="40">
        <v>0</v>
      </c>
      <c r="AD103" s="40">
        <v>0</v>
      </c>
      <c r="AE103" s="40">
        <v>1351</v>
      </c>
      <c r="AF103" s="40">
        <v>7396</v>
      </c>
      <c r="AG103" s="40">
        <v>6310</v>
      </c>
      <c r="AH103" s="40">
        <v>3394</v>
      </c>
      <c r="AI103" s="40">
        <v>2774</v>
      </c>
      <c r="AJ103" s="40">
        <v>2563</v>
      </c>
      <c r="AK103" s="40">
        <v>1086</v>
      </c>
      <c r="AL103" s="86">
        <v>4108</v>
      </c>
      <c r="AM103" s="86">
        <v>4694</v>
      </c>
      <c r="AN103" s="14">
        <v>5682</v>
      </c>
      <c r="AO103" s="14">
        <v>6804</v>
      </c>
      <c r="AP103" s="14">
        <v>6166</v>
      </c>
      <c r="AQ103" s="14">
        <v>5896</v>
      </c>
      <c r="AR103" s="14">
        <v>5629</v>
      </c>
      <c r="AS103" s="14">
        <v>5157</v>
      </c>
      <c r="AT103" s="14">
        <v>3521</v>
      </c>
      <c r="AU103" s="14">
        <v>2907</v>
      </c>
      <c r="AV103" s="13">
        <v>1150</v>
      </c>
      <c r="AW103" s="13">
        <v>2588</v>
      </c>
      <c r="AX103" s="13">
        <v>6109</v>
      </c>
      <c r="AY103" s="13">
        <v>6474</v>
      </c>
      <c r="AZ103" s="13">
        <v>6377</v>
      </c>
      <c r="BA103" s="13">
        <v>7520</v>
      </c>
      <c r="BB103" s="13">
        <v>5892</v>
      </c>
      <c r="BC103" s="13">
        <v>7727</v>
      </c>
      <c r="BD103" s="13">
        <v>2184</v>
      </c>
    </row>
    <row r="104" spans="1:56" x14ac:dyDescent="0.35">
      <c r="A104" s="8"/>
      <c r="B104" s="12" t="str">
        <f>$B$6</f>
        <v>PIPP/CAP</v>
      </c>
      <c r="C104" s="87">
        <v>224</v>
      </c>
      <c r="D104" s="87">
        <v>386</v>
      </c>
      <c r="E104" s="87">
        <v>356</v>
      </c>
      <c r="F104" s="87">
        <v>429</v>
      </c>
      <c r="G104" s="87">
        <v>505</v>
      </c>
      <c r="H104" s="87">
        <v>133</v>
      </c>
      <c r="I104" s="87">
        <v>276</v>
      </c>
      <c r="J104" s="87">
        <v>166</v>
      </c>
      <c r="K104" s="87">
        <v>153</v>
      </c>
      <c r="L104" s="87">
        <v>135</v>
      </c>
      <c r="M104" s="87">
        <v>159</v>
      </c>
      <c r="N104" s="87">
        <v>169</v>
      </c>
      <c r="O104" s="87">
        <v>259</v>
      </c>
      <c r="P104" s="87">
        <v>248</v>
      </c>
      <c r="Q104" s="87">
        <v>400</v>
      </c>
      <c r="R104" s="87">
        <v>578</v>
      </c>
      <c r="S104" s="87">
        <v>618</v>
      </c>
      <c r="T104" s="87">
        <v>467</v>
      </c>
      <c r="U104" s="87">
        <v>484</v>
      </c>
      <c r="V104" s="87">
        <v>196</v>
      </c>
      <c r="W104" s="87">
        <v>163</v>
      </c>
      <c r="X104" s="87">
        <v>254</v>
      </c>
      <c r="Y104" s="87">
        <v>239</v>
      </c>
      <c r="Z104" s="87">
        <v>102</v>
      </c>
      <c r="AA104" s="87">
        <v>0</v>
      </c>
      <c r="AB104" s="87">
        <v>0</v>
      </c>
      <c r="AC104" s="87">
        <v>0</v>
      </c>
      <c r="AD104" s="87">
        <v>0</v>
      </c>
      <c r="AE104" s="87">
        <v>8</v>
      </c>
      <c r="AF104" s="87">
        <v>17</v>
      </c>
      <c r="AG104" s="87">
        <v>111</v>
      </c>
      <c r="AH104" s="87">
        <v>140</v>
      </c>
      <c r="AI104" s="87">
        <v>119</v>
      </c>
      <c r="AJ104" s="87">
        <v>127</v>
      </c>
      <c r="AK104" s="87">
        <v>32</v>
      </c>
      <c r="AL104" s="86">
        <v>94</v>
      </c>
      <c r="AM104" s="86">
        <v>107</v>
      </c>
      <c r="AN104" s="14">
        <v>67</v>
      </c>
      <c r="AO104" s="14">
        <v>139</v>
      </c>
      <c r="AP104" s="14">
        <v>155</v>
      </c>
      <c r="AQ104" s="14">
        <v>200</v>
      </c>
      <c r="AR104" s="14">
        <v>181</v>
      </c>
      <c r="AS104" s="14">
        <v>154</v>
      </c>
      <c r="AT104" s="14">
        <v>179</v>
      </c>
      <c r="AU104" s="14">
        <v>148</v>
      </c>
      <c r="AV104" s="13">
        <v>50</v>
      </c>
      <c r="AW104" s="13">
        <v>118</v>
      </c>
      <c r="AX104" s="13">
        <v>168</v>
      </c>
      <c r="AY104" s="13">
        <v>84</v>
      </c>
      <c r="AZ104" s="13">
        <v>91</v>
      </c>
      <c r="BA104" s="13">
        <v>110</v>
      </c>
      <c r="BB104" s="13">
        <v>141</v>
      </c>
      <c r="BC104" s="13">
        <v>173</v>
      </c>
      <c r="BD104" s="13">
        <v>70</v>
      </c>
    </row>
    <row r="105" spans="1:56" x14ac:dyDescent="0.35">
      <c r="A105" s="8"/>
      <c r="B105" s="12" t="str">
        <f>$B$7</f>
        <v>Commercial</v>
      </c>
      <c r="C105" s="40">
        <v>254</v>
      </c>
      <c r="D105" s="40">
        <v>455</v>
      </c>
      <c r="E105" s="40">
        <v>357</v>
      </c>
      <c r="F105" s="40">
        <v>269</v>
      </c>
      <c r="G105" s="40">
        <v>210</v>
      </c>
      <c r="H105" s="40">
        <v>66</v>
      </c>
      <c r="I105" s="40">
        <v>158</v>
      </c>
      <c r="J105" s="40">
        <v>108</v>
      </c>
      <c r="K105" s="40">
        <v>104</v>
      </c>
      <c r="L105" s="40">
        <v>135</v>
      </c>
      <c r="M105" s="40">
        <v>252</v>
      </c>
      <c r="N105" s="40">
        <v>280</v>
      </c>
      <c r="O105" s="40">
        <v>326</v>
      </c>
      <c r="P105" s="40">
        <v>274</v>
      </c>
      <c r="Q105" s="40">
        <v>287</v>
      </c>
      <c r="R105" s="40">
        <v>250</v>
      </c>
      <c r="S105" s="40">
        <v>261</v>
      </c>
      <c r="T105" s="40">
        <v>134</v>
      </c>
      <c r="U105" s="40">
        <v>225</v>
      </c>
      <c r="V105" s="40">
        <v>137</v>
      </c>
      <c r="W105" s="40">
        <v>128</v>
      </c>
      <c r="X105" s="40">
        <v>280</v>
      </c>
      <c r="Y105" s="40">
        <v>281</v>
      </c>
      <c r="Z105" s="40">
        <v>172</v>
      </c>
      <c r="AA105" s="40">
        <v>0</v>
      </c>
      <c r="AB105" s="40">
        <v>0</v>
      </c>
      <c r="AC105" s="40">
        <v>0</v>
      </c>
      <c r="AD105" s="40">
        <v>0</v>
      </c>
      <c r="AE105" s="40">
        <v>59</v>
      </c>
      <c r="AF105" s="40">
        <v>400</v>
      </c>
      <c r="AG105" s="40">
        <v>242</v>
      </c>
      <c r="AH105" s="40">
        <v>184</v>
      </c>
      <c r="AI105" s="40">
        <v>74</v>
      </c>
      <c r="AJ105" s="40">
        <v>132</v>
      </c>
      <c r="AK105" s="40">
        <v>111</v>
      </c>
      <c r="AL105" s="86">
        <v>229</v>
      </c>
      <c r="AM105" s="86">
        <v>206</v>
      </c>
      <c r="AN105" s="14">
        <v>225</v>
      </c>
      <c r="AO105" s="14">
        <v>242</v>
      </c>
      <c r="AP105" s="14">
        <v>225</v>
      </c>
      <c r="AQ105" s="14">
        <v>211</v>
      </c>
      <c r="AR105" s="14">
        <v>184</v>
      </c>
      <c r="AS105" s="14">
        <v>194</v>
      </c>
      <c r="AT105" s="14">
        <v>125</v>
      </c>
      <c r="AU105" s="14">
        <v>101</v>
      </c>
      <c r="AV105" s="13">
        <v>141</v>
      </c>
      <c r="AW105" s="13">
        <v>176</v>
      </c>
      <c r="AX105" s="13">
        <v>371</v>
      </c>
      <c r="AY105" s="13">
        <v>262</v>
      </c>
      <c r="AZ105" s="13">
        <v>312</v>
      </c>
      <c r="BA105" s="13">
        <v>264</v>
      </c>
      <c r="BB105" s="13">
        <v>228</v>
      </c>
      <c r="BC105" s="13">
        <v>265</v>
      </c>
      <c r="BD105" s="13">
        <v>81</v>
      </c>
    </row>
    <row r="106" spans="1:56" x14ac:dyDescent="0.35">
      <c r="A106" s="8"/>
      <c r="B106" s="12" t="str">
        <f>$B$8</f>
        <v>GMB</v>
      </c>
      <c r="C106" s="40">
        <v>0</v>
      </c>
      <c r="D106" s="40">
        <v>0</v>
      </c>
      <c r="E106" s="40">
        <v>0</v>
      </c>
      <c r="F106" s="40">
        <v>1</v>
      </c>
      <c r="G106" s="40">
        <v>0</v>
      </c>
      <c r="H106" s="40">
        <v>0</v>
      </c>
      <c r="I106" s="40">
        <v>1</v>
      </c>
      <c r="J106" s="40">
        <v>1</v>
      </c>
      <c r="K106" s="40">
        <v>2</v>
      </c>
      <c r="L106" s="40">
        <v>0</v>
      </c>
      <c r="M106" s="40">
        <v>1</v>
      </c>
      <c r="N106" s="40">
        <v>0</v>
      </c>
      <c r="O106" s="40">
        <v>1</v>
      </c>
      <c r="P106" s="40">
        <v>1</v>
      </c>
      <c r="Q106" s="40">
        <v>0</v>
      </c>
      <c r="R106" s="40">
        <v>0</v>
      </c>
      <c r="S106" s="40">
        <v>0</v>
      </c>
      <c r="T106" s="40">
        <v>0</v>
      </c>
      <c r="U106" s="40">
        <v>1</v>
      </c>
      <c r="V106" s="40">
        <v>0</v>
      </c>
      <c r="W106" s="40">
        <v>0</v>
      </c>
      <c r="X106" s="40">
        <v>0</v>
      </c>
      <c r="Y106" s="40">
        <v>0</v>
      </c>
      <c r="Z106" s="40">
        <v>1</v>
      </c>
      <c r="AA106" s="40">
        <v>0</v>
      </c>
      <c r="AB106" s="40">
        <v>0</v>
      </c>
      <c r="AC106" s="40">
        <v>0</v>
      </c>
      <c r="AD106" s="40">
        <v>0</v>
      </c>
      <c r="AE106" s="40">
        <v>0</v>
      </c>
      <c r="AF106" s="40">
        <v>0</v>
      </c>
      <c r="AG106" s="40">
        <v>1</v>
      </c>
      <c r="AH106" s="40">
        <v>0</v>
      </c>
      <c r="AI106" s="40">
        <v>0</v>
      </c>
      <c r="AJ106" s="40">
        <v>0</v>
      </c>
      <c r="AK106" s="40">
        <v>0</v>
      </c>
      <c r="AL106" s="86">
        <v>0</v>
      </c>
      <c r="AM106" s="86">
        <v>0</v>
      </c>
      <c r="AN106" s="14">
        <v>0</v>
      </c>
      <c r="AO106" s="14">
        <v>0</v>
      </c>
      <c r="AP106" s="14">
        <v>1</v>
      </c>
      <c r="AQ106" s="14">
        <v>1</v>
      </c>
      <c r="AR106" s="14">
        <v>0</v>
      </c>
      <c r="AS106" s="14">
        <v>0</v>
      </c>
      <c r="AT106" s="14">
        <v>1</v>
      </c>
      <c r="AU106" s="14">
        <v>0</v>
      </c>
      <c r="AV106" s="13">
        <v>0</v>
      </c>
      <c r="AW106" s="13">
        <v>0</v>
      </c>
      <c r="AX106" s="13">
        <v>0</v>
      </c>
      <c r="AY106" s="13">
        <v>1</v>
      </c>
      <c r="AZ106" s="13">
        <v>1</v>
      </c>
      <c r="BA106" s="13">
        <v>2</v>
      </c>
      <c r="BB106" s="13">
        <v>0</v>
      </c>
      <c r="BC106" s="13">
        <v>0</v>
      </c>
      <c r="BD106" s="13">
        <v>0</v>
      </c>
    </row>
    <row r="107" spans="1:56" x14ac:dyDescent="0.35">
      <c r="A107" s="8"/>
      <c r="B107" s="28" t="str">
        <f>$B$9</f>
        <v>GTS</v>
      </c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14"/>
      <c r="AW107" s="14"/>
      <c r="AX107" s="14"/>
      <c r="AY107" s="14"/>
      <c r="AZ107" s="14"/>
      <c r="BA107" s="14"/>
      <c r="BB107" s="14"/>
      <c r="BC107" s="14"/>
      <c r="BD107" s="14"/>
    </row>
    <row r="108" spans="1:56" ht="15" thickBot="1" x14ac:dyDescent="0.4">
      <c r="A108" s="8"/>
      <c r="B108" s="22" t="str">
        <f>$B$10</f>
        <v>Total</v>
      </c>
      <c r="C108" s="19">
        <f t="shared" ref="C108:BD108" si="41">SUM(C103:C107)</f>
        <v>7193</v>
      </c>
      <c r="D108" s="19">
        <f t="shared" si="41"/>
        <v>10559</v>
      </c>
      <c r="E108" s="19">
        <f t="shared" si="41"/>
        <v>10169</v>
      </c>
      <c r="F108" s="19">
        <f t="shared" si="41"/>
        <v>9377</v>
      </c>
      <c r="G108" s="19">
        <f t="shared" si="41"/>
        <v>8836</v>
      </c>
      <c r="H108" s="19">
        <f t="shared" si="41"/>
        <v>2903</v>
      </c>
      <c r="I108" s="19">
        <f t="shared" si="41"/>
        <v>5826</v>
      </c>
      <c r="J108" s="19">
        <f t="shared" si="41"/>
        <v>3730</v>
      </c>
      <c r="K108" s="19">
        <f t="shared" si="41"/>
        <v>2855</v>
      </c>
      <c r="L108" s="19">
        <f t="shared" si="41"/>
        <v>2607</v>
      </c>
      <c r="M108" s="19">
        <f t="shared" si="41"/>
        <v>4074</v>
      </c>
      <c r="N108" s="19">
        <f t="shared" si="41"/>
        <v>5210</v>
      </c>
      <c r="O108" s="19">
        <f t="shared" si="41"/>
        <v>6621</v>
      </c>
      <c r="P108" s="19">
        <f t="shared" si="41"/>
        <v>7445</v>
      </c>
      <c r="Q108" s="19">
        <f t="shared" si="41"/>
        <v>8718</v>
      </c>
      <c r="R108" s="19">
        <f t="shared" si="41"/>
        <v>9636</v>
      </c>
      <c r="S108" s="19">
        <f t="shared" si="41"/>
        <v>8603</v>
      </c>
      <c r="T108" s="19">
        <f t="shared" si="41"/>
        <v>7021</v>
      </c>
      <c r="U108" s="19">
        <f t="shared" si="41"/>
        <v>7291</v>
      </c>
      <c r="V108" s="19">
        <f t="shared" si="41"/>
        <v>2801</v>
      </c>
      <c r="W108" s="19">
        <f t="shared" si="41"/>
        <v>2720</v>
      </c>
      <c r="X108" s="19">
        <f t="shared" si="41"/>
        <v>4874</v>
      </c>
      <c r="Y108" s="19">
        <f t="shared" si="41"/>
        <v>4980</v>
      </c>
      <c r="Z108" s="19">
        <f t="shared" si="41"/>
        <v>2917</v>
      </c>
      <c r="AA108" s="19">
        <f t="shared" si="41"/>
        <v>0</v>
      </c>
      <c r="AB108" s="19">
        <f t="shared" si="41"/>
        <v>0</v>
      </c>
      <c r="AC108" s="19">
        <f t="shared" si="41"/>
        <v>0</v>
      </c>
      <c r="AD108" s="19">
        <f t="shared" si="41"/>
        <v>0</v>
      </c>
      <c r="AE108" s="19">
        <f t="shared" si="41"/>
        <v>1418</v>
      </c>
      <c r="AF108" s="19">
        <f t="shared" si="41"/>
        <v>7813</v>
      </c>
      <c r="AG108" s="19">
        <f t="shared" si="41"/>
        <v>6664</v>
      </c>
      <c r="AH108" s="19">
        <f t="shared" si="41"/>
        <v>3718</v>
      </c>
      <c r="AI108" s="19">
        <f t="shared" si="41"/>
        <v>2967</v>
      </c>
      <c r="AJ108" s="19">
        <f t="shared" si="41"/>
        <v>2822</v>
      </c>
      <c r="AK108" s="19">
        <f t="shared" si="41"/>
        <v>1229</v>
      </c>
      <c r="AL108" s="19">
        <f t="shared" si="41"/>
        <v>4431</v>
      </c>
      <c r="AM108" s="19">
        <f t="shared" si="41"/>
        <v>5007</v>
      </c>
      <c r="AN108" s="19">
        <f t="shared" si="41"/>
        <v>5974</v>
      </c>
      <c r="AO108" s="19">
        <f t="shared" si="41"/>
        <v>7185</v>
      </c>
      <c r="AP108" s="19">
        <f t="shared" si="41"/>
        <v>6547</v>
      </c>
      <c r="AQ108" s="19">
        <f t="shared" si="41"/>
        <v>6308</v>
      </c>
      <c r="AR108" s="19">
        <f t="shared" si="41"/>
        <v>5994</v>
      </c>
      <c r="AS108" s="19">
        <f t="shared" si="41"/>
        <v>5505</v>
      </c>
      <c r="AT108" s="19">
        <f t="shared" si="41"/>
        <v>3826</v>
      </c>
      <c r="AU108" s="19">
        <f t="shared" si="41"/>
        <v>3156</v>
      </c>
      <c r="AV108" s="19">
        <f t="shared" si="41"/>
        <v>1341</v>
      </c>
      <c r="AW108" s="19">
        <f t="shared" si="41"/>
        <v>2882</v>
      </c>
      <c r="AX108" s="19">
        <f t="shared" si="41"/>
        <v>6648</v>
      </c>
      <c r="AY108" s="19">
        <f t="shared" si="41"/>
        <v>6821</v>
      </c>
      <c r="AZ108" s="19">
        <f t="shared" si="41"/>
        <v>6781</v>
      </c>
      <c r="BA108" s="19">
        <f t="shared" si="41"/>
        <v>7896</v>
      </c>
      <c r="BB108" s="19">
        <f t="shared" si="41"/>
        <v>6261</v>
      </c>
      <c r="BC108" s="19">
        <f t="shared" si="41"/>
        <v>8165</v>
      </c>
      <c r="BD108" s="19">
        <f t="shared" si="41"/>
        <v>2335</v>
      </c>
    </row>
    <row r="109" spans="1:56" x14ac:dyDescent="0.35">
      <c r="A109" s="8">
        <f>+A102+1</f>
        <v>16</v>
      </c>
      <c r="B109" s="88" t="s">
        <v>22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</row>
    <row r="110" spans="1:56" x14ac:dyDescent="0.35">
      <c r="A110" s="8"/>
      <c r="B110" s="12" t="str">
        <f>$B$5</f>
        <v>Residential</v>
      </c>
      <c r="C110" s="13">
        <v>0</v>
      </c>
      <c r="D110" s="13">
        <v>0</v>
      </c>
      <c r="E110" s="13">
        <v>34531</v>
      </c>
      <c r="F110" s="13">
        <v>33035</v>
      </c>
      <c r="G110" s="13">
        <v>32951</v>
      </c>
      <c r="H110" s="13">
        <v>26154</v>
      </c>
      <c r="I110" s="13">
        <v>28685</v>
      </c>
      <c r="J110" s="13">
        <v>24556</v>
      </c>
      <c r="K110" s="13">
        <v>22204</v>
      </c>
      <c r="L110" s="13">
        <v>25793</v>
      </c>
      <c r="M110" s="13">
        <v>29620</v>
      </c>
      <c r="N110" s="13">
        <v>34269</v>
      </c>
      <c r="O110" s="13">
        <v>37448</v>
      </c>
      <c r="P110" s="13">
        <v>40919</v>
      </c>
      <c r="Q110" s="13">
        <v>37318</v>
      </c>
      <c r="R110" s="13">
        <v>38440</v>
      </c>
      <c r="S110" s="13">
        <v>34389</v>
      </c>
      <c r="T110" s="13">
        <v>29556</v>
      </c>
      <c r="U110" s="13">
        <v>30380</v>
      </c>
      <c r="V110" s="13">
        <v>23872</v>
      </c>
      <c r="W110" s="13">
        <v>23797</v>
      </c>
      <c r="X110" s="13">
        <v>26133</v>
      </c>
      <c r="Y110" s="13">
        <v>27599</v>
      </c>
      <c r="Z110" s="13">
        <v>31295</v>
      </c>
      <c r="AA110" s="13">
        <v>30064</v>
      </c>
      <c r="AB110" s="13">
        <v>26415</v>
      </c>
      <c r="AC110" s="13">
        <v>27400</v>
      </c>
      <c r="AD110" s="13">
        <v>29783</v>
      </c>
      <c r="AE110" s="13">
        <v>32319</v>
      </c>
      <c r="AF110" s="13">
        <v>39356</v>
      </c>
      <c r="AG110" s="13">
        <v>45975</v>
      </c>
      <c r="AH110" s="13">
        <v>40264</v>
      </c>
      <c r="AI110" s="13">
        <v>44404</v>
      </c>
      <c r="AJ110" s="13">
        <v>42196</v>
      </c>
      <c r="AK110" s="13">
        <v>42705</v>
      </c>
      <c r="AL110" s="14">
        <v>47743</v>
      </c>
      <c r="AM110" s="14">
        <v>39234</v>
      </c>
      <c r="AN110" s="14">
        <v>30639</v>
      </c>
      <c r="AO110" s="14">
        <v>28775</v>
      </c>
      <c r="AP110" s="14">
        <v>26211</v>
      </c>
      <c r="AQ110" s="14">
        <v>25627</v>
      </c>
      <c r="AR110" s="14">
        <v>26342</v>
      </c>
      <c r="AS110" s="14">
        <v>28692</v>
      </c>
      <c r="AT110" s="14">
        <v>22343</v>
      </c>
      <c r="AU110" s="14">
        <v>18249</v>
      </c>
      <c r="AV110" s="14">
        <v>21249</v>
      </c>
      <c r="AW110" s="14">
        <v>25690</v>
      </c>
      <c r="AX110" s="14">
        <v>33829</v>
      </c>
      <c r="AY110" s="14">
        <v>50534</v>
      </c>
      <c r="AZ110" s="14">
        <v>64873</v>
      </c>
      <c r="BA110" s="14">
        <v>51533</v>
      </c>
      <c r="BB110" s="14">
        <v>46932</v>
      </c>
      <c r="BC110" s="14">
        <v>56887</v>
      </c>
      <c r="BD110" s="14">
        <v>51599</v>
      </c>
    </row>
    <row r="111" spans="1:56" x14ac:dyDescent="0.35">
      <c r="A111" s="8"/>
      <c r="B111" s="12" t="str">
        <f>$B$6</f>
        <v>PIPP/CAP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13">
        <v>0</v>
      </c>
      <c r="AI111" s="13">
        <v>0</v>
      </c>
      <c r="AJ111" s="13">
        <v>0</v>
      </c>
      <c r="AK111" s="13">
        <v>0</v>
      </c>
      <c r="AL111" s="14">
        <v>0</v>
      </c>
      <c r="AM111" s="14">
        <v>0</v>
      </c>
      <c r="AN111" s="14">
        <v>0</v>
      </c>
      <c r="AO111" s="14">
        <v>0</v>
      </c>
      <c r="AP111" s="14">
        <v>0</v>
      </c>
      <c r="AQ111" s="14">
        <v>0</v>
      </c>
      <c r="AR111" s="14">
        <v>0</v>
      </c>
      <c r="AS111" s="14">
        <v>0</v>
      </c>
      <c r="AT111" s="14">
        <v>0</v>
      </c>
      <c r="AU111" s="14">
        <v>0</v>
      </c>
      <c r="AV111" s="14">
        <v>0</v>
      </c>
      <c r="AW111" s="14">
        <v>0</v>
      </c>
      <c r="AX111" s="14">
        <v>0</v>
      </c>
      <c r="AY111" s="14">
        <v>0</v>
      </c>
      <c r="AZ111" s="14">
        <v>0</v>
      </c>
      <c r="BA111" s="14">
        <v>0</v>
      </c>
      <c r="BB111" s="14">
        <v>0</v>
      </c>
      <c r="BC111" s="14">
        <v>0</v>
      </c>
      <c r="BD111" s="14">
        <v>0</v>
      </c>
    </row>
    <row r="112" spans="1:56" x14ac:dyDescent="0.35">
      <c r="A112" s="8"/>
      <c r="B112" s="12" t="str">
        <f>$B$7</f>
        <v>Commercial</v>
      </c>
      <c r="C112" s="13">
        <v>0</v>
      </c>
      <c r="D112" s="13">
        <v>0</v>
      </c>
      <c r="E112" s="13">
        <v>101</v>
      </c>
      <c r="F112" s="13">
        <v>80</v>
      </c>
      <c r="G112" s="13">
        <v>75</v>
      </c>
      <c r="H112" s="13">
        <v>65</v>
      </c>
      <c r="I112" s="13">
        <v>93</v>
      </c>
      <c r="J112" s="13">
        <v>78</v>
      </c>
      <c r="K112" s="13">
        <v>63</v>
      </c>
      <c r="L112" s="13">
        <v>99</v>
      </c>
      <c r="M112" s="13">
        <v>148</v>
      </c>
      <c r="N112" s="13">
        <v>220</v>
      </c>
      <c r="O112" s="13">
        <v>246</v>
      </c>
      <c r="P112" s="13">
        <v>241</v>
      </c>
      <c r="Q112" s="13">
        <v>185</v>
      </c>
      <c r="R112" s="13">
        <v>159</v>
      </c>
      <c r="S112" s="13">
        <v>135</v>
      </c>
      <c r="T112" s="13">
        <v>114</v>
      </c>
      <c r="U112" s="13">
        <v>114</v>
      </c>
      <c r="V112" s="13">
        <v>76</v>
      </c>
      <c r="W112" s="13">
        <v>67</v>
      </c>
      <c r="X112" s="13">
        <v>73</v>
      </c>
      <c r="Y112" s="13">
        <v>105</v>
      </c>
      <c r="Z112" s="13">
        <v>145</v>
      </c>
      <c r="AA112" s="13">
        <v>116</v>
      </c>
      <c r="AB112" s="13">
        <v>83</v>
      </c>
      <c r="AC112" s="13">
        <v>121</v>
      </c>
      <c r="AD112" s="13">
        <v>320</v>
      </c>
      <c r="AE112" s="13">
        <v>571</v>
      </c>
      <c r="AF112" s="13">
        <v>949</v>
      </c>
      <c r="AG112" s="13">
        <v>1445</v>
      </c>
      <c r="AH112" s="13">
        <v>1161</v>
      </c>
      <c r="AI112" s="13">
        <v>1133</v>
      </c>
      <c r="AJ112" s="13">
        <v>1038</v>
      </c>
      <c r="AK112" s="13">
        <v>994</v>
      </c>
      <c r="AL112" s="14">
        <v>1029</v>
      </c>
      <c r="AM112" s="14">
        <v>810</v>
      </c>
      <c r="AN112" s="14">
        <v>554</v>
      </c>
      <c r="AO112" s="14">
        <v>341</v>
      </c>
      <c r="AP112" s="14">
        <v>267</v>
      </c>
      <c r="AQ112" s="14">
        <v>225</v>
      </c>
      <c r="AR112" s="14">
        <v>369</v>
      </c>
      <c r="AS112" s="14">
        <v>806</v>
      </c>
      <c r="AT112" s="14">
        <v>500</v>
      </c>
      <c r="AU112" s="14">
        <v>106</v>
      </c>
      <c r="AV112" s="14">
        <v>130</v>
      </c>
      <c r="AW112" s="14">
        <v>231</v>
      </c>
      <c r="AX112" s="14">
        <v>393</v>
      </c>
      <c r="AY112" s="14">
        <v>1329</v>
      </c>
      <c r="AZ112" s="14">
        <v>1788</v>
      </c>
      <c r="BA112" s="14">
        <v>1133</v>
      </c>
      <c r="BB112" s="14">
        <v>1019</v>
      </c>
      <c r="BC112" s="14">
        <v>1118</v>
      </c>
      <c r="BD112" s="14">
        <v>953</v>
      </c>
    </row>
    <row r="113" spans="1:56" x14ac:dyDescent="0.35">
      <c r="A113" s="8"/>
      <c r="B113" s="12" t="str">
        <f>$B$8</f>
        <v>GMB</v>
      </c>
      <c r="C113" s="13">
        <v>0</v>
      </c>
      <c r="D113" s="13">
        <v>0</v>
      </c>
      <c r="E113" s="13">
        <v>3</v>
      </c>
      <c r="F113" s="13">
        <v>2</v>
      </c>
      <c r="G113" s="13">
        <v>0</v>
      </c>
      <c r="H113" s="13">
        <v>1</v>
      </c>
      <c r="I113" s="13">
        <v>2</v>
      </c>
      <c r="J113" s="13">
        <v>1</v>
      </c>
      <c r="K113" s="13">
        <v>1</v>
      </c>
      <c r="L113" s="13">
        <v>2</v>
      </c>
      <c r="M113" s="13">
        <v>3</v>
      </c>
      <c r="N113" s="13">
        <v>3</v>
      </c>
      <c r="O113" s="13">
        <v>4</v>
      </c>
      <c r="P113" s="13">
        <v>3</v>
      </c>
      <c r="Q113" s="13">
        <v>3</v>
      </c>
      <c r="R113" s="13">
        <v>3</v>
      </c>
      <c r="S113" s="13">
        <v>4</v>
      </c>
      <c r="T113" s="13">
        <v>4</v>
      </c>
      <c r="U113" s="13">
        <v>2</v>
      </c>
      <c r="V113" s="13">
        <v>3</v>
      </c>
      <c r="W113" s="13">
        <v>2</v>
      </c>
      <c r="X113" s="13">
        <v>1</v>
      </c>
      <c r="Y113" s="13">
        <v>2</v>
      </c>
      <c r="Z113" s="13">
        <v>1</v>
      </c>
      <c r="AA113" s="13">
        <v>0</v>
      </c>
      <c r="AB113" s="13">
        <v>0</v>
      </c>
      <c r="AC113" s="13">
        <v>0</v>
      </c>
      <c r="AD113" s="13">
        <v>2</v>
      </c>
      <c r="AE113" s="13">
        <v>5</v>
      </c>
      <c r="AF113" s="13">
        <v>10</v>
      </c>
      <c r="AG113" s="13">
        <v>15</v>
      </c>
      <c r="AH113" s="13">
        <v>9</v>
      </c>
      <c r="AI113" s="13">
        <v>9</v>
      </c>
      <c r="AJ113" s="13">
        <v>7</v>
      </c>
      <c r="AK113" s="13">
        <v>6</v>
      </c>
      <c r="AL113" s="14">
        <v>6</v>
      </c>
      <c r="AM113" s="14">
        <v>5</v>
      </c>
      <c r="AN113" s="14">
        <v>6</v>
      </c>
      <c r="AO113" s="14">
        <v>5</v>
      </c>
      <c r="AP113" s="14">
        <v>5</v>
      </c>
      <c r="AQ113" s="14">
        <v>7</v>
      </c>
      <c r="AR113" s="14">
        <v>4</v>
      </c>
      <c r="AS113" s="14">
        <v>9</v>
      </c>
      <c r="AT113" s="14">
        <v>8</v>
      </c>
      <c r="AU113" s="14">
        <v>3</v>
      </c>
      <c r="AV113" s="14">
        <v>7</v>
      </c>
      <c r="AW113" s="14">
        <v>6</v>
      </c>
      <c r="AX113" s="14">
        <v>5</v>
      </c>
      <c r="AY113" s="14">
        <v>13</v>
      </c>
      <c r="AZ113" s="14">
        <v>14</v>
      </c>
      <c r="BA113" s="14">
        <v>9</v>
      </c>
      <c r="BB113" s="14">
        <v>7</v>
      </c>
      <c r="BC113" s="14">
        <v>5</v>
      </c>
      <c r="BD113" s="14">
        <v>3</v>
      </c>
    </row>
    <row r="114" spans="1:56" x14ac:dyDescent="0.35">
      <c r="A114" s="8"/>
      <c r="B114" s="28" t="str">
        <f>$B$9</f>
        <v>GTS</v>
      </c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</row>
    <row r="115" spans="1:56" ht="15" thickBot="1" x14ac:dyDescent="0.4">
      <c r="A115" s="8"/>
      <c r="B115" s="18" t="str">
        <f>$B$10</f>
        <v>Total</v>
      </c>
      <c r="C115" s="19">
        <f t="shared" ref="C115:AL115" si="42">SUM(C110:C114)</f>
        <v>0</v>
      </c>
      <c r="D115" s="19">
        <f t="shared" si="42"/>
        <v>0</v>
      </c>
      <c r="E115" s="19">
        <f t="shared" si="42"/>
        <v>34635</v>
      </c>
      <c r="F115" s="19">
        <f t="shared" si="42"/>
        <v>33117</v>
      </c>
      <c r="G115" s="19">
        <f t="shared" si="42"/>
        <v>33026</v>
      </c>
      <c r="H115" s="19">
        <f t="shared" si="42"/>
        <v>26220</v>
      </c>
      <c r="I115" s="19">
        <f t="shared" si="42"/>
        <v>28780</v>
      </c>
      <c r="J115" s="19">
        <f t="shared" si="42"/>
        <v>24635</v>
      </c>
      <c r="K115" s="19">
        <f t="shared" si="42"/>
        <v>22268</v>
      </c>
      <c r="L115" s="19">
        <f t="shared" si="42"/>
        <v>25894</v>
      </c>
      <c r="M115" s="19">
        <f t="shared" si="42"/>
        <v>29771</v>
      </c>
      <c r="N115" s="19">
        <f t="shared" si="42"/>
        <v>34492</v>
      </c>
      <c r="O115" s="19">
        <f t="shared" si="42"/>
        <v>37698</v>
      </c>
      <c r="P115" s="19">
        <f t="shared" si="42"/>
        <v>41163</v>
      </c>
      <c r="Q115" s="19">
        <f t="shared" si="42"/>
        <v>37506</v>
      </c>
      <c r="R115" s="19">
        <f t="shared" si="42"/>
        <v>38602</v>
      </c>
      <c r="S115" s="19">
        <f t="shared" si="42"/>
        <v>34528</v>
      </c>
      <c r="T115" s="19">
        <f t="shared" si="42"/>
        <v>29674</v>
      </c>
      <c r="U115" s="19">
        <f t="shared" si="42"/>
        <v>30496</v>
      </c>
      <c r="V115" s="19">
        <f t="shared" si="42"/>
        <v>23951</v>
      </c>
      <c r="W115" s="19">
        <f t="shared" si="42"/>
        <v>23866</v>
      </c>
      <c r="X115" s="19">
        <f t="shared" si="42"/>
        <v>26207</v>
      </c>
      <c r="Y115" s="19">
        <f t="shared" si="42"/>
        <v>27706</v>
      </c>
      <c r="Z115" s="19">
        <f t="shared" si="42"/>
        <v>31441</v>
      </c>
      <c r="AA115" s="19">
        <f t="shared" si="42"/>
        <v>30180</v>
      </c>
      <c r="AB115" s="19">
        <f t="shared" si="42"/>
        <v>26498</v>
      </c>
      <c r="AC115" s="19">
        <f t="shared" si="42"/>
        <v>27521</v>
      </c>
      <c r="AD115" s="19">
        <f t="shared" si="42"/>
        <v>30105</v>
      </c>
      <c r="AE115" s="19">
        <f t="shared" si="42"/>
        <v>32895</v>
      </c>
      <c r="AF115" s="19">
        <f t="shared" si="42"/>
        <v>40315</v>
      </c>
      <c r="AG115" s="19">
        <f t="shared" si="42"/>
        <v>47435</v>
      </c>
      <c r="AH115" s="19">
        <f t="shared" si="42"/>
        <v>41434</v>
      </c>
      <c r="AI115" s="19">
        <f t="shared" si="42"/>
        <v>45546</v>
      </c>
      <c r="AJ115" s="19">
        <f t="shared" si="42"/>
        <v>43241</v>
      </c>
      <c r="AK115" s="19">
        <f t="shared" si="42"/>
        <v>43705</v>
      </c>
      <c r="AL115" s="20">
        <f t="shared" si="42"/>
        <v>48778</v>
      </c>
      <c r="AM115" s="20">
        <v>40049</v>
      </c>
      <c r="AN115" s="19">
        <f t="shared" ref="AN115:BD115" si="43">SUM(AN110:AN114)</f>
        <v>31199</v>
      </c>
      <c r="AO115" s="19">
        <f t="shared" si="43"/>
        <v>29121</v>
      </c>
      <c r="AP115" s="19">
        <f t="shared" si="43"/>
        <v>26483</v>
      </c>
      <c r="AQ115" s="19">
        <f t="shared" si="43"/>
        <v>25859</v>
      </c>
      <c r="AR115" s="19">
        <f t="shared" si="43"/>
        <v>26715</v>
      </c>
      <c r="AS115" s="19">
        <f t="shared" si="43"/>
        <v>29507</v>
      </c>
      <c r="AT115" s="19">
        <f t="shared" si="43"/>
        <v>22851</v>
      </c>
      <c r="AU115" s="19">
        <f t="shared" si="43"/>
        <v>18358</v>
      </c>
      <c r="AV115" s="19">
        <f t="shared" si="43"/>
        <v>21386</v>
      </c>
      <c r="AW115" s="19">
        <f t="shared" si="43"/>
        <v>25927</v>
      </c>
      <c r="AX115" s="19">
        <f t="shared" si="43"/>
        <v>34227</v>
      </c>
      <c r="AY115" s="19">
        <f t="shared" si="43"/>
        <v>51876</v>
      </c>
      <c r="AZ115" s="19">
        <f t="shared" si="43"/>
        <v>66675</v>
      </c>
      <c r="BA115" s="19">
        <f t="shared" si="43"/>
        <v>52675</v>
      </c>
      <c r="BB115" s="19">
        <f t="shared" si="43"/>
        <v>47958</v>
      </c>
      <c r="BC115" s="19">
        <f t="shared" si="43"/>
        <v>58010</v>
      </c>
      <c r="BD115" s="19">
        <f t="shared" si="43"/>
        <v>52555</v>
      </c>
    </row>
    <row r="116" spans="1:56" ht="29" x14ac:dyDescent="0.35">
      <c r="A116" s="8">
        <f>+A109+1</f>
        <v>17</v>
      </c>
      <c r="B116" s="88" t="s">
        <v>23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</row>
    <row r="117" spans="1:56" x14ac:dyDescent="0.35">
      <c r="A117" s="8"/>
      <c r="B117" s="12" t="str">
        <f>$B$5</f>
        <v>Residential</v>
      </c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13">
        <v>0</v>
      </c>
      <c r="AI117" s="13">
        <v>0</v>
      </c>
      <c r="AJ117" s="13">
        <v>0</v>
      </c>
      <c r="AK117" s="13">
        <v>0</v>
      </c>
      <c r="AL117" s="13">
        <v>0</v>
      </c>
      <c r="AM117" s="13">
        <v>0</v>
      </c>
      <c r="AN117" s="13">
        <v>0</v>
      </c>
      <c r="AO117" s="89">
        <v>0</v>
      </c>
      <c r="AP117" s="89">
        <v>2458859.56</v>
      </c>
      <c r="AQ117" s="89">
        <v>2479681.38</v>
      </c>
      <c r="AR117" s="89">
        <v>2010821.43</v>
      </c>
      <c r="AS117" s="89">
        <v>1885491.4</v>
      </c>
      <c r="AT117" s="89">
        <v>1089739.8799999999</v>
      </c>
      <c r="AU117" s="89">
        <v>928580</v>
      </c>
      <c r="AV117" s="89">
        <v>351296.44</v>
      </c>
      <c r="AW117" s="89">
        <v>878915.6</v>
      </c>
      <c r="AX117" s="89">
        <v>2347683.5299999998</v>
      </c>
      <c r="AY117" s="89">
        <v>2572776.56</v>
      </c>
      <c r="AZ117" s="89">
        <v>2545884.4500000002</v>
      </c>
      <c r="BA117" s="89">
        <v>3037669.76</v>
      </c>
      <c r="BB117" s="90">
        <v>2640851.31</v>
      </c>
      <c r="BC117" s="90">
        <v>3413660.94</v>
      </c>
      <c r="BD117" s="90">
        <v>951460.6</v>
      </c>
    </row>
    <row r="118" spans="1:56" x14ac:dyDescent="0.35">
      <c r="A118" s="8"/>
      <c r="B118" s="12" t="str">
        <f>$B$6</f>
        <v>PIPP/CAP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3">
        <v>0</v>
      </c>
      <c r="AD118" s="13">
        <v>0</v>
      </c>
      <c r="AE118" s="13">
        <v>0</v>
      </c>
      <c r="AF118" s="13">
        <v>0</v>
      </c>
      <c r="AG118" s="13">
        <v>0</v>
      </c>
      <c r="AH118" s="13">
        <v>0</v>
      </c>
      <c r="AI118" s="13">
        <v>0</v>
      </c>
      <c r="AJ118" s="13">
        <v>0</v>
      </c>
      <c r="AK118" s="13">
        <v>0</v>
      </c>
      <c r="AL118" s="13">
        <v>0</v>
      </c>
      <c r="AM118" s="13">
        <v>0</v>
      </c>
      <c r="AN118" s="13">
        <v>0</v>
      </c>
      <c r="AO118" s="89">
        <v>0</v>
      </c>
      <c r="AP118" s="89">
        <v>137442.63</v>
      </c>
      <c r="AQ118" s="89">
        <v>119087.07</v>
      </c>
      <c r="AR118" s="89">
        <v>108552.61</v>
      </c>
      <c r="AS118" s="89">
        <v>78387.19</v>
      </c>
      <c r="AT118" s="89">
        <v>78128.89</v>
      </c>
      <c r="AU118" s="89">
        <v>85525.759999999995</v>
      </c>
      <c r="AV118" s="89">
        <v>16331.26</v>
      </c>
      <c r="AW118" s="89">
        <v>49260.61</v>
      </c>
      <c r="AX118" s="89">
        <v>107622.87</v>
      </c>
      <c r="AY118" s="89">
        <v>56313.94</v>
      </c>
      <c r="AZ118" s="89">
        <v>81099.81</v>
      </c>
      <c r="BA118" s="89">
        <v>65378.01</v>
      </c>
      <c r="BB118" s="90">
        <v>133571.54999999999</v>
      </c>
      <c r="BC118" s="90">
        <v>130361.19</v>
      </c>
      <c r="BD118" s="90">
        <v>47090.37</v>
      </c>
    </row>
    <row r="119" spans="1:56" x14ac:dyDescent="0.35">
      <c r="A119" s="8"/>
      <c r="B119" s="12" t="str">
        <f>$B$7</f>
        <v>Commercial</v>
      </c>
      <c r="C119" s="13"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  <c r="AD119" s="13">
        <v>0</v>
      </c>
      <c r="AE119" s="13">
        <v>0</v>
      </c>
      <c r="AF119" s="13">
        <v>0</v>
      </c>
      <c r="AG119" s="13">
        <v>0</v>
      </c>
      <c r="AH119" s="13">
        <v>0</v>
      </c>
      <c r="AI119" s="13">
        <v>0</v>
      </c>
      <c r="AJ119" s="13">
        <v>0</v>
      </c>
      <c r="AK119" s="13">
        <v>0</v>
      </c>
      <c r="AL119" s="13">
        <v>0</v>
      </c>
      <c r="AM119" s="13">
        <v>0</v>
      </c>
      <c r="AN119" s="13">
        <v>0</v>
      </c>
      <c r="AO119" s="89">
        <v>0</v>
      </c>
      <c r="AP119" s="89">
        <v>107710.37</v>
      </c>
      <c r="AQ119" s="89">
        <v>120358.18</v>
      </c>
      <c r="AR119" s="89">
        <v>73500.19</v>
      </c>
      <c r="AS119" s="89">
        <v>86492.47</v>
      </c>
      <c r="AT119" s="89">
        <v>52379.5</v>
      </c>
      <c r="AU119" s="89">
        <v>38548.6</v>
      </c>
      <c r="AV119" s="89">
        <v>46501.68</v>
      </c>
      <c r="AW119" s="89">
        <v>86259.4</v>
      </c>
      <c r="AX119" s="89">
        <v>167566.54999999999</v>
      </c>
      <c r="AY119" s="89">
        <v>168287.67</v>
      </c>
      <c r="AZ119" s="89">
        <v>150235.29999999999</v>
      </c>
      <c r="BA119" s="89">
        <v>137504.67000000001</v>
      </c>
      <c r="BB119" s="90">
        <v>134641.78</v>
      </c>
      <c r="BC119" s="90">
        <v>173812.7</v>
      </c>
      <c r="BD119" s="90">
        <v>51209.5</v>
      </c>
    </row>
    <row r="120" spans="1:56" x14ac:dyDescent="0.35">
      <c r="A120" s="8"/>
      <c r="B120" s="12" t="str">
        <f>$B$8</f>
        <v>GMB</v>
      </c>
      <c r="C120" s="13"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  <c r="AD120" s="13">
        <v>0</v>
      </c>
      <c r="AE120" s="13">
        <v>0</v>
      </c>
      <c r="AF120" s="13">
        <v>0</v>
      </c>
      <c r="AG120" s="13">
        <v>0</v>
      </c>
      <c r="AH120" s="13">
        <v>0</v>
      </c>
      <c r="AI120" s="13">
        <v>0</v>
      </c>
      <c r="AJ120" s="13">
        <v>0</v>
      </c>
      <c r="AK120" s="13">
        <v>0</v>
      </c>
      <c r="AL120" s="13">
        <v>0</v>
      </c>
      <c r="AM120" s="13">
        <v>0</v>
      </c>
      <c r="AN120" s="13">
        <v>0</v>
      </c>
      <c r="AO120" s="89">
        <v>0</v>
      </c>
      <c r="AP120" s="89">
        <v>907.8</v>
      </c>
      <c r="AQ120" s="89">
        <v>444.14</v>
      </c>
      <c r="AR120" s="89">
        <v>0</v>
      </c>
      <c r="AS120" s="89">
        <v>0</v>
      </c>
      <c r="AT120" s="89">
        <v>182.62</v>
      </c>
      <c r="AU120" s="89">
        <v>0</v>
      </c>
      <c r="AV120" s="89">
        <v>0</v>
      </c>
      <c r="AW120" s="89">
        <v>0</v>
      </c>
      <c r="AX120" s="89">
        <v>0</v>
      </c>
      <c r="AY120" s="89">
        <v>7541.08</v>
      </c>
      <c r="AZ120" s="89">
        <v>101.6</v>
      </c>
      <c r="BA120" s="89">
        <v>1318.79</v>
      </c>
      <c r="BB120" s="90">
        <v>0</v>
      </c>
      <c r="BC120" s="90">
        <v>0</v>
      </c>
      <c r="BD120" s="90">
        <v>0</v>
      </c>
    </row>
    <row r="121" spans="1:56" ht="15" thickBot="1" x14ac:dyDescent="0.4">
      <c r="A121" s="8"/>
      <c r="B121" s="18" t="str">
        <f>$B$10</f>
        <v>Total</v>
      </c>
      <c r="C121" s="19">
        <f t="shared" ref="C121:BD121" si="44">SUM(C117:C120)</f>
        <v>0</v>
      </c>
      <c r="D121" s="19">
        <f t="shared" si="44"/>
        <v>0</v>
      </c>
      <c r="E121" s="19">
        <f t="shared" si="44"/>
        <v>0</v>
      </c>
      <c r="F121" s="19">
        <f t="shared" si="44"/>
        <v>0</v>
      </c>
      <c r="G121" s="19">
        <f t="shared" si="44"/>
        <v>0</v>
      </c>
      <c r="H121" s="19">
        <f t="shared" si="44"/>
        <v>0</v>
      </c>
      <c r="I121" s="19">
        <f t="shared" si="44"/>
        <v>0</v>
      </c>
      <c r="J121" s="19">
        <f t="shared" si="44"/>
        <v>0</v>
      </c>
      <c r="K121" s="19">
        <f t="shared" si="44"/>
        <v>0</v>
      </c>
      <c r="L121" s="19">
        <f t="shared" si="44"/>
        <v>0</v>
      </c>
      <c r="M121" s="19">
        <f t="shared" si="44"/>
        <v>0</v>
      </c>
      <c r="N121" s="19">
        <f t="shared" si="44"/>
        <v>0</v>
      </c>
      <c r="O121" s="19">
        <f t="shared" si="44"/>
        <v>0</v>
      </c>
      <c r="P121" s="19">
        <f t="shared" si="44"/>
        <v>0</v>
      </c>
      <c r="Q121" s="19">
        <f t="shared" si="44"/>
        <v>0</v>
      </c>
      <c r="R121" s="19">
        <f t="shared" si="44"/>
        <v>0</v>
      </c>
      <c r="S121" s="19">
        <f t="shared" si="44"/>
        <v>0</v>
      </c>
      <c r="T121" s="19">
        <f t="shared" si="44"/>
        <v>0</v>
      </c>
      <c r="U121" s="19">
        <f t="shared" si="44"/>
        <v>0</v>
      </c>
      <c r="V121" s="19">
        <f t="shared" si="44"/>
        <v>0</v>
      </c>
      <c r="W121" s="19">
        <f t="shared" si="44"/>
        <v>0</v>
      </c>
      <c r="X121" s="19">
        <f t="shared" si="44"/>
        <v>0</v>
      </c>
      <c r="Y121" s="19">
        <f t="shared" si="44"/>
        <v>0</v>
      </c>
      <c r="Z121" s="19">
        <f t="shared" si="44"/>
        <v>0</v>
      </c>
      <c r="AA121" s="19">
        <f t="shared" si="44"/>
        <v>0</v>
      </c>
      <c r="AB121" s="19">
        <f t="shared" si="44"/>
        <v>0</v>
      </c>
      <c r="AC121" s="19">
        <f t="shared" si="44"/>
        <v>0</v>
      </c>
      <c r="AD121" s="19">
        <f t="shared" si="44"/>
        <v>0</v>
      </c>
      <c r="AE121" s="19">
        <f t="shared" si="44"/>
        <v>0</v>
      </c>
      <c r="AF121" s="19">
        <f t="shared" si="44"/>
        <v>0</v>
      </c>
      <c r="AG121" s="19">
        <f t="shared" si="44"/>
        <v>0</v>
      </c>
      <c r="AH121" s="19">
        <f t="shared" si="44"/>
        <v>0</v>
      </c>
      <c r="AI121" s="19">
        <f t="shared" si="44"/>
        <v>0</v>
      </c>
      <c r="AJ121" s="19">
        <f t="shared" si="44"/>
        <v>0</v>
      </c>
      <c r="AK121" s="19">
        <f t="shared" si="44"/>
        <v>0</v>
      </c>
      <c r="AL121" s="20">
        <f t="shared" si="44"/>
        <v>0</v>
      </c>
      <c r="AM121" s="19">
        <f t="shared" si="44"/>
        <v>0</v>
      </c>
      <c r="AN121" s="19">
        <f t="shared" si="44"/>
        <v>0</v>
      </c>
      <c r="AO121" s="91">
        <f t="shared" si="44"/>
        <v>0</v>
      </c>
      <c r="AP121" s="91">
        <f t="shared" si="44"/>
        <v>2704920.36</v>
      </c>
      <c r="AQ121" s="91">
        <f t="shared" si="44"/>
        <v>2719570.77</v>
      </c>
      <c r="AR121" s="91">
        <f t="shared" si="44"/>
        <v>2192874.23</v>
      </c>
      <c r="AS121" s="91">
        <f t="shared" si="44"/>
        <v>2050371.0599999998</v>
      </c>
      <c r="AT121" s="91">
        <f t="shared" si="44"/>
        <v>1220430.8899999999</v>
      </c>
      <c r="AU121" s="91">
        <f t="shared" si="44"/>
        <v>1052654.3600000001</v>
      </c>
      <c r="AV121" s="91">
        <f t="shared" si="44"/>
        <v>414129.38</v>
      </c>
      <c r="AW121" s="91">
        <f t="shared" si="44"/>
        <v>1014435.61</v>
      </c>
      <c r="AX121" s="91">
        <f t="shared" si="44"/>
        <v>2622872.9499999997</v>
      </c>
      <c r="AY121" s="91">
        <f t="shared" si="44"/>
        <v>2804919.25</v>
      </c>
      <c r="AZ121" s="91">
        <f t="shared" si="44"/>
        <v>2777321.16</v>
      </c>
      <c r="BA121" s="91">
        <f t="shared" si="44"/>
        <v>3241871.2299999995</v>
      </c>
      <c r="BB121" s="92">
        <f t="shared" si="44"/>
        <v>2909064.6399999997</v>
      </c>
      <c r="BC121" s="92">
        <f t="shared" si="44"/>
        <v>3717834.83</v>
      </c>
      <c r="BD121" s="92">
        <f t="shared" si="44"/>
        <v>1049760.47</v>
      </c>
    </row>
    <row r="128" spans="1:56" x14ac:dyDescent="0.35">
      <c r="B128" s="4"/>
    </row>
    <row r="129" spans="2:2" x14ac:dyDescent="0.35">
      <c r="B129" s="4"/>
    </row>
    <row r="130" spans="2:2" x14ac:dyDescent="0.35">
      <c r="B130" s="4"/>
    </row>
    <row r="131" spans="2:2" x14ac:dyDescent="0.35">
      <c r="B131" s="93"/>
    </row>
    <row r="132" spans="2:2" x14ac:dyDescent="0.35">
      <c r="B132" s="4"/>
    </row>
    <row r="133" spans="2:2" x14ac:dyDescent="0.35">
      <c r="B133" s="4"/>
    </row>
    <row r="134" spans="2:2" x14ac:dyDescent="0.35">
      <c r="B134" s="4"/>
    </row>
    <row r="135" spans="2:2" x14ac:dyDescent="0.35">
      <c r="B135" s="4"/>
    </row>
  </sheetData>
  <autoFilter ref="B1:B136" xr:uid="{00000000-0009-0000-0000-000006000000}"/>
  <pageMargins left="0.45" right="0.45" top="0.5" bottom="0.5" header="0.3" footer="0.3"/>
  <pageSetup scale="47" fitToHeight="0" orientation="landscape" r:id="rId1"/>
  <headerFooter>
    <oddFooter>&amp;C&amp;P of &amp;N</oddFooter>
  </headerFooter>
  <rowBreaks count="2" manualBreakCount="2">
    <brk id="59" max="16383" man="1"/>
    <brk id="10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ELPC DR 1</vt:lpstr>
      <vt:lpstr>Supporting Data</vt:lpstr>
      <vt:lpstr>'Supporting Data'!Print_Titles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Stewart \ Andrea \ R</dc:creator>
  <cp:lastModifiedBy>Ryan \ John</cp:lastModifiedBy>
  <dcterms:created xsi:type="dcterms:W3CDTF">2022-11-08T14:28:08Z</dcterms:created>
  <dcterms:modified xsi:type="dcterms:W3CDTF">2022-11-09T18:40:34Z</dcterms:modified>
</cp:coreProperties>
</file>